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23" sheetId="1" r:id="rId1"/>
    <sheet name="Лист1" sheetId="2" state="hidden" r:id="rId2"/>
    <sheet name="Лист2" sheetId="3" state="hidden" r:id="rId3"/>
    <sheet name="персонал 23" sheetId="4" state="hidden" r:id="rId4"/>
  </sheets>
  <definedNames>
    <definedName name="_xlnm.Print_Area" localSheetId="0">'2023'!$A$1:$DD$78</definedName>
  </definedNames>
  <calcPr fullCalcOnLoad="1"/>
</workbook>
</file>

<file path=xl/sharedStrings.xml><?xml version="1.0" encoding="utf-8"?>
<sst xmlns="http://schemas.openxmlformats.org/spreadsheetml/2006/main" count="377" uniqueCount="300">
  <si>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</si>
  <si>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</si>
  <si>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</si>
  <si>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</si>
  <si>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</si>
  <si>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</si>
  <si>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</si>
  <si>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</si>
  <si>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</si>
  <si>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</si>
  <si>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</si>
  <si>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</si>
  <si>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</si>
  <si>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</si>
  <si>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</si>
  <si>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</si>
  <si>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</si>
  <si>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</si>
  <si>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</si>
  <si>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</si>
  <si>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</si>
  <si>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</si>
  <si>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</si>
  <si>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</si>
  <si>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</si>
  <si>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</si>
  <si>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</si>
  <si>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</si>
  <si>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</si>
  <si>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</si>
  <si>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</si>
  <si>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</si>
  <si>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</si>
  <si>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</si>
  <si>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</si>
  <si>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</si>
  <si>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</si>
  <si>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</si>
  <si>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</si>
  <si>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</si>
  <si>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</si>
  <si>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</si>
  <si>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</si>
  <si>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</si>
  <si>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</si>
  <si>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</si>
  <si>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</si>
  <si>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</si>
  <si>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</si>
  <si>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</si>
  <si>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</si>
  <si>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</si>
  <si>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</si>
  <si>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</si>
  <si>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</si>
  <si>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</si>
  <si>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</si>
  <si>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</si>
  <si>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</si>
  <si>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</si>
  <si>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</si>
  <si>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</si>
  <si>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</si>
  <si>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</si>
  <si>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</si>
  <si>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</si>
  <si>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</si>
  <si>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</si>
  <si>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</si>
  <si>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</si>
  <si>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</si>
  <si>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</si>
  <si>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</si>
  <si>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</si>
  <si>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</si>
  <si>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</si>
  <si>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</si>
  <si>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</si>
  <si>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</si>
  <si>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</si>
  <si>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</si>
  <si>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</si>
  <si>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</si>
  <si>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</si>
  <si>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</si>
  <si>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</si>
  <si>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</si>
  <si>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</si>
  <si>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</si>
  <si>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</si>
  <si>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</si>
  <si>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</si>
  <si>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</si>
  <si>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</si>
  <si>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</si>
  <si>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</si>
  <si>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</si>
  <si>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</si>
  <si>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</si>
  <si>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</si>
  <si>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</si>
  <si>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</si>
  <si>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</si>
  <si>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</si>
  <si>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</si>
  <si>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</si>
  <si>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</si>
  <si>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</si>
  <si>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</si>
  <si>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</si>
  <si>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</si>
  <si>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</si>
  <si>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</si>
  <si>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</si>
  <si>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</si>
  <si>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</si>
  <si>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</si>
  <si>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</si>
  <si>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</si>
  <si>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</si>
  <si>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7019035722</t>
  </si>
  <si>
    <t>997250001</t>
  </si>
  <si>
    <t>3.1</t>
  </si>
  <si>
    <t>3.2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</si>
  <si>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</si>
  <si>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</si>
  <si>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4.1</t>
  </si>
  <si>
    <t>4.2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</si>
  <si>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</si>
  <si>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</si>
  <si>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</si>
  <si>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</si>
  <si>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</si>
  <si>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</si>
  <si>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</si>
  <si>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</si>
  <si>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2.1</t>
  </si>
  <si>
    <t>2.2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</si>
  <si>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</si>
  <si>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</si>
  <si>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АО "Газпром добыча Томск"</t>
  </si>
  <si>
    <t>Обороты по дебету</t>
  </si>
  <si>
    <t>c 01.01.2022 по 31.12.2022</t>
  </si>
  <si>
    <t xml:space="preserve">Столбцы :
1. Счет - МВЗ
Строки :
1. Счет - Виды доходов/расходов
</t>
  </si>
  <si>
    <t>456 - Группа по передаче электроэнергии</t>
  </si>
  <si>
    <t>00.066 - Расходы на подготовку кадров (суточные)</t>
  </si>
  <si>
    <t>00.073 - Автоперевозки (вахт)</t>
  </si>
  <si>
    <t>00.074 - Авиаперевозки (вахт)</t>
  </si>
  <si>
    <t>01.007 - Прочие химреагенты</t>
  </si>
  <si>
    <t>01.019 - Спецодежда и средства защиты</t>
  </si>
  <si>
    <t>01.024 - Электроэнергия</t>
  </si>
  <si>
    <t>01.025 - Передача электроэнергии</t>
  </si>
  <si>
    <t>01.046 - Канцелярские товары</t>
  </si>
  <si>
    <t>01.073 - Знаки, журналы, книги</t>
  </si>
  <si>
    <t>01.074 - Инструмент</t>
  </si>
  <si>
    <t>01.075 - Кабельная продукция</t>
  </si>
  <si>
    <t>01.076 - Комплектующие цеха связи</t>
  </si>
  <si>
    <t>01.078 - Лако-красочная продукция</t>
  </si>
  <si>
    <t>01.087 - Приборы</t>
  </si>
  <si>
    <t>01.089 - Расходные материалы</t>
  </si>
  <si>
    <t>01.095 - Хозяйственный инвентарь</t>
  </si>
  <si>
    <t>01.096 - Чистящие и моющие средства</t>
  </si>
  <si>
    <t>01.097 - Электрооборудование</t>
  </si>
  <si>
    <t>02.001 - Основная и дополнительная заработная плата</t>
  </si>
  <si>
    <t>02.005 - Вознаграждение к основному отпуску</t>
  </si>
  <si>
    <t>02.009 - Единовременные премии,поощрения</t>
  </si>
  <si>
    <t>02.011 - Доплата по больничным листам за счет средств предприятия</t>
  </si>
  <si>
    <t>02.015 - Питание работников основного  и вспомогательных производств</t>
  </si>
  <si>
    <t>02.018 - Доплаты и надбавки к тарифным ставкам (окладам)</t>
  </si>
  <si>
    <t>02.019 - Оплата труда в ночное время</t>
  </si>
  <si>
    <t>02.020 - Премии за результаты производственно-экономической деятельности</t>
  </si>
  <si>
    <t>02.021 - Выплаты, обусловленные районным регулированием (основные)</t>
  </si>
  <si>
    <t>02.023 - Прочие выплаты из фонда заработной платы</t>
  </si>
  <si>
    <t>02.024 - Оплата труда в выходные и праздничные дни</t>
  </si>
  <si>
    <t>02.026 - Доплата за вахтовый метод</t>
  </si>
  <si>
    <t>02.027 - Доплата за дни в пути</t>
  </si>
  <si>
    <t>02.028 - Выплаты, обусловленные районным регулированием (начисленные на единовременные поощрительные премии)</t>
  </si>
  <si>
    <t>02.029 - Районный коэффициент на вознаграждение к основному отпуску</t>
  </si>
  <si>
    <t>03.006 - Расчеты по социальному страхованию (ФСС)</t>
  </si>
  <si>
    <t>03.008 - Обязательное страхование работников от несчастных случаев и професс.забол</t>
  </si>
  <si>
    <t>04.043 - Амортизация активов в форме права пользования</t>
  </si>
  <si>
    <t>04.044 - Амортизация малоценных основных средств (МОС)</t>
  </si>
  <si>
    <t>05.005 - Проживание (собственное)</t>
  </si>
  <si>
    <t>05.050 - Сотовая связь</t>
  </si>
  <si>
    <t>05.172 - Оплата по больничным листам за счет средств пред-тия (2 дня, с 01.01.11 - 3 дня)</t>
  </si>
  <si>
    <t>05.186 - Расходы на подготовку кадров (проживание)</t>
  </si>
  <si>
    <t>05.187 - Расходы на подготовку кадров (проезд)</t>
  </si>
  <si>
    <t>07.010 - Амортизация имущества, не сдаваемого в аренду</t>
  </si>
  <si>
    <t>91.104 - Оценочное обязательство по оплате отпусков</t>
  </si>
  <si>
    <t>91.126 - Страховые взносы по оценочным обязательствам по оплате труда</t>
  </si>
  <si>
    <t>91.127 - Обязательное страхование работников от несчастных случаев и професс. забол. по оценочным обязательствам по оплате труда</t>
  </si>
  <si>
    <t>92.089 - Расходы по организации питания</t>
  </si>
  <si>
    <t>Итого</t>
  </si>
  <si>
    <t>отпуск из сети для стороних</t>
  </si>
  <si>
    <t>собств.потребл+потери</t>
  </si>
  <si>
    <t>2023</t>
  </si>
  <si>
    <t>2027</t>
  </si>
  <si>
    <t>Год 2023</t>
  </si>
  <si>
    <t>c 01.01.2023 по 31.12.2023</t>
  </si>
  <si>
    <t>00.026 - Транспортные услуги (собственные)</t>
  </si>
  <si>
    <t>00.057 - Услуги по техническому обслуживанию (собственные)</t>
  </si>
  <si>
    <t>01.002 - Газ</t>
  </si>
  <si>
    <t>01.036 - Электроэнергия (собственная)</t>
  </si>
  <si>
    <t>01.037 - Теплоэнергия (собственная)</t>
  </si>
  <si>
    <t>01.038 - Передача электроэнергии (собственная)</t>
  </si>
  <si>
    <t>01.040 - Водоснабжение (собственное)</t>
  </si>
  <si>
    <t>01.065 - Автоматика</t>
  </si>
  <si>
    <t>01.066 - Бытовая техника</t>
  </si>
  <si>
    <t>01.067 - Газопламенное и сварочное оборудование</t>
  </si>
  <si>
    <t>01.068 - Грузозахватные приспособления</t>
  </si>
  <si>
    <t>01.069 - Дизельное топливо, масла, смазки</t>
  </si>
  <si>
    <t>01.070 - Запасные части</t>
  </si>
  <si>
    <t>01.072 - Запорная и регулирующая арматура</t>
  </si>
  <si>
    <t>01.077 - Компьютерная, оргтехника и комплектующие</t>
  </si>
  <si>
    <t>01.079 - Материалы и оборудование для испытательной лаборатории</t>
  </si>
  <si>
    <t>01.081 - Медикаменты</t>
  </si>
  <si>
    <t>01.082 - Металлопрокат</t>
  </si>
  <si>
    <t>01.083 - Метизы</t>
  </si>
  <si>
    <t>01.084 - Насосное оборудование</t>
  </si>
  <si>
    <t>01.085 - Подшипники</t>
  </si>
  <si>
    <t>01.086 - Пожарный инвентарь</t>
  </si>
  <si>
    <t>01.088 - Прочее оборудование</t>
  </si>
  <si>
    <t>01.090 - Резино-технические изделия</t>
  </si>
  <si>
    <t>01.091 - Сантехнические изделия</t>
  </si>
  <si>
    <t>01.093 - Строительные материалы</t>
  </si>
  <si>
    <t>01.094 - Химреактивы, химпосуда</t>
  </si>
  <si>
    <t>02.006 - Компенсация стоимости проезда и провоза багажа к месту отдыха и обратно</t>
  </si>
  <si>
    <t>02.014 - Медицинский осмотр</t>
  </si>
  <si>
    <t>02.022 - Выплаты среднего заработка за период нахождения работников в командировке</t>
  </si>
  <si>
    <t>03.009 - Дополнительные взносы в ПФР 2%</t>
  </si>
  <si>
    <t>03.011 - Страховые взносы в Фонд пенсионного и социального страхования</t>
  </si>
  <si>
    <t>05.025 - Поверка приборов</t>
  </si>
  <si>
    <t>05.029 - Содержание и обслуживание зданий, сооружений</t>
  </si>
  <si>
    <t>05.038 - Содержание и обслуживание автотранспорта</t>
  </si>
  <si>
    <t>05.039 - Текущий ремонт автотранспорта</t>
  </si>
  <si>
    <t>05.040 - Мойка, парковка автотранспорта</t>
  </si>
  <si>
    <t>05.049 - Спутниковая связь</t>
  </si>
  <si>
    <t>05.058 - Авиаперевозки командированных</t>
  </si>
  <si>
    <t>05.059 - Услуги авиапредприятий</t>
  </si>
  <si>
    <t>05.061 - Услуги автотранспорта (кроме доставки вахт)</t>
  </si>
  <si>
    <t>05.062 - Командировочные расходы Россия суточные</t>
  </si>
  <si>
    <t>05.064 - Командировочные расходы Россия проживание</t>
  </si>
  <si>
    <t>05.066 - Командировочные расходы Россия проезд</t>
  </si>
  <si>
    <t>05.092 - Экспертиза промышленной безопасности</t>
  </si>
  <si>
    <t>05.094 - Услуги по техническому обслуживанию</t>
  </si>
  <si>
    <t>05.095 - Услуги Ростехнадзора, ГСЭН и прочих организаций</t>
  </si>
  <si>
    <t>05.120 - Складское хранение (кроме готовой продукции)</t>
  </si>
  <si>
    <t>05.123 - Погрузочно-разгрузочные работы (кроме готовой продукции)</t>
  </si>
  <si>
    <t>05.170 - Затраты на рационализаторство и изобретательство</t>
  </si>
  <si>
    <t>05.206 - Текущий и капитальный ремонт оборудования</t>
  </si>
  <si>
    <t>06.011 - Транспортный налог</t>
  </si>
  <si>
    <t>06.015 - Водный налог</t>
  </si>
  <si>
    <t>08.014 - Аренда земли</t>
  </si>
  <si>
    <t>91.019 - Компенсационные выплаты по уходу за ребенком от 1,5 до 3-х лет</t>
  </si>
  <si>
    <t>91.110 - Оценочное обязательство по выплате вознаграждения по итогам работы за год</t>
  </si>
  <si>
    <t>91.138 - Районный коэффициент по оценочному обязательству по выплате вознаграждения по итогам работы за год</t>
  </si>
  <si>
    <t>92.007 - Поступления от недостачи/порчи и списания основных средств</t>
  </si>
  <si>
    <t>92.143 - Дотации на возмещение затрат по уплате процентов по ипотечному кредиту</t>
  </si>
  <si>
    <t>Фактические расходы на оплату труда по итогам 2023 года</t>
  </si>
  <si>
    <t>"Группа по передаче электроэнергии"</t>
  </si>
  <si>
    <t>Наименование показателей</t>
  </si>
  <si>
    <t>Единицы измерения</t>
  </si>
  <si>
    <t>Факт, 2023 год</t>
  </si>
  <si>
    <t>1.</t>
  </si>
  <si>
    <t>ЧИСЛЕННОСТЬ</t>
  </si>
  <si>
    <t>1.2.</t>
  </si>
  <si>
    <t>Фактическая численность</t>
  </si>
  <si>
    <t>чел.</t>
  </si>
  <si>
    <t>2.</t>
  </si>
  <si>
    <t>ЗАРАБОТНАЯ ПЛАТА</t>
  </si>
  <si>
    <t>2.4.</t>
  </si>
  <si>
    <t>Заработная плата по ТС и окладам</t>
  </si>
  <si>
    <t>руб.</t>
  </si>
  <si>
    <t>2.5.</t>
  </si>
  <si>
    <t>Выплаты, связанные с режимом работы, с условиями труда:</t>
  </si>
  <si>
    <t xml:space="preserve">  - сумма выплат</t>
  </si>
  <si>
    <t>2.6.</t>
  </si>
  <si>
    <t>Текущее премирование:</t>
  </si>
  <si>
    <t>2.7.</t>
  </si>
  <si>
    <t>Вознаграждение за выслугу лет:</t>
  </si>
  <si>
    <t>2.8.</t>
  </si>
  <si>
    <t>Выплаты по итогам года:</t>
  </si>
  <si>
    <t>2.9.</t>
  </si>
  <si>
    <t>Выплаты &lt;связанные с ежегодными основными и дополнительными отпусками&gt;:</t>
  </si>
  <si>
    <t>2.10.</t>
  </si>
  <si>
    <t>Выплаты &lt;связанные с районным регулированием (районный коэффициент, северные и индивидуальные надбавки&gt;:</t>
  </si>
  <si>
    <t>2.11.</t>
  </si>
  <si>
    <t>Выплаты &lt;прочие&gt;:</t>
  </si>
  <si>
    <t>4.</t>
  </si>
  <si>
    <t>ИТОГО средства на оплату труда</t>
  </si>
  <si>
    <t>тыс.руб.</t>
  </si>
  <si>
    <t>РСС</t>
  </si>
  <si>
    <t>Обязательное стр-ние от несч.сл. (69.200)</t>
  </si>
  <si>
    <t>Страховые взносы СФР</t>
  </si>
  <si>
    <t>Страховые взносы СФР сверх уст.предельной базы</t>
  </si>
  <si>
    <t>Рабочие</t>
  </si>
  <si>
    <t>пенс</t>
  </si>
  <si>
    <t>Обязательное стр-ние от несч.сл.</t>
  </si>
  <si>
    <t>ИТОГО</t>
  </si>
  <si>
    <t>Отпуск из сети, тыс. кВтч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</si>
</sst>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\ _₽_-;\-* #,##0.0\ _₽_-;_-* &quot;-&quot;??\ _₽_-;_-@_-"/>
    <numFmt numFmtId="178" formatCode="0.00000"/>
    <numFmt numFmtId="179" formatCode="0.0000"/>
    <numFmt numFmtId="180" formatCode="0.000"/>
  </numFmts>
  <fonts count="5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14"/>
      <name val="Franklin Gothic Medium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ahoma"/>
      <family val="2"/>
    </font>
    <font>
      <u val="single"/>
      <sz val="10"/>
      <color indexed="12"/>
      <name val="Times New Roman Cyr"/>
      <family val="0"/>
    </font>
    <font>
      <b/>
      <u val="single"/>
      <sz val="11"/>
      <color indexed="12"/>
      <name val="Times New Roman"/>
      <family val="1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lightDown">
        <fgColor indexed="22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4" fontId="15" fillId="28" borderId="7" applyBorder="0">
      <alignment horizontal="right"/>
      <protection/>
    </xf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4" fontId="0" fillId="34" borderId="7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35" borderId="7" xfId="0" applyNumberFormat="1" applyFill="1" applyBorder="1" applyAlignment="1">
      <alignment wrapText="1"/>
    </xf>
    <xf numFmtId="4" fontId="0" fillId="36" borderId="7" xfId="0" applyNumberFormat="1" applyFill="1" applyBorder="1" applyAlignment="1">
      <alignment wrapText="1"/>
    </xf>
    <xf numFmtId="4" fontId="0" fillId="36" borderId="7" xfId="0" applyNumberFormat="1" applyFill="1" applyBorder="1" applyAlignment="1">
      <alignment/>
    </xf>
    <xf numFmtId="4" fontId="0" fillId="37" borderId="7" xfId="0" applyNumberFormat="1" applyFill="1" applyBorder="1" applyAlignment="1">
      <alignment/>
    </xf>
    <xf numFmtId="4" fontId="0" fillId="38" borderId="7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4" fontId="0" fillId="39" borderId="7" xfId="0" applyNumberFormat="1" applyFill="1" applyBorder="1" applyAlignment="1">
      <alignment/>
    </xf>
    <xf numFmtId="4" fontId="7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35" borderId="0" xfId="0" applyNumberFormat="1" applyFill="1" applyAlignment="1">
      <alignment wrapText="1"/>
    </xf>
    <xf numFmtId="4" fontId="0" fillId="36" borderId="0" xfId="0" applyNumberFormat="1" applyFill="1" applyAlignment="1">
      <alignment wrapText="1"/>
    </xf>
    <xf numFmtId="4" fontId="0" fillId="36" borderId="0" xfId="0" applyNumberFormat="1" applyFill="1" applyAlignment="1">
      <alignment/>
    </xf>
    <xf numFmtId="4" fontId="0" fillId="38" borderId="0" xfId="0" applyNumberFormat="1" applyFill="1" applyAlignment="1">
      <alignment/>
    </xf>
    <xf numFmtId="4" fontId="0" fillId="37" borderId="0" xfId="0" applyNumberFormat="1" applyFill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0" fillId="13" borderId="7" xfId="0" applyNumberFormat="1" applyFill="1" applyBorder="1" applyAlignment="1">
      <alignment wrapText="1"/>
    </xf>
    <xf numFmtId="4" fontId="0" fillId="13" borderId="7" xfId="0" applyNumberForma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4" fillId="34" borderId="7" xfId="51" applyFont="1" applyFill="1" applyBorder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34" borderId="7" xfId="51" applyFont="1" applyFill="1" applyBorder="1" applyProtection="1">
      <alignment horizontal="center" vertical="center" wrapText="1"/>
      <protection/>
    </xf>
    <xf numFmtId="49" fontId="4" fillId="0" borderId="7" xfId="0" applyNumberFormat="1" applyFont="1" applyBorder="1" applyAlignment="1" applyProtection="1">
      <alignment vertical="top"/>
      <protection/>
    </xf>
    <xf numFmtId="49" fontId="4" fillId="0" borderId="7" xfId="0" applyNumberFormat="1" applyFont="1" applyBorder="1" applyAlignment="1" applyProtection="1">
      <alignment vertical="top" wrapText="1"/>
      <protection/>
    </xf>
    <xf numFmtId="49" fontId="4" fillId="34" borderId="7" xfId="0" applyNumberFormat="1" applyFont="1" applyFill="1" applyBorder="1" applyAlignment="1" applyProtection="1">
      <alignment vertical="top" wrapText="1"/>
      <protection/>
    </xf>
    <xf numFmtId="49" fontId="3" fillId="0" borderId="7" xfId="0" applyNumberFormat="1" applyFont="1" applyBorder="1" applyAlignment="1" applyProtection="1">
      <alignment vertical="top"/>
      <protection/>
    </xf>
    <xf numFmtId="49" fontId="3" fillId="0" borderId="7" xfId="0" applyNumberFormat="1" applyFont="1" applyBorder="1" applyAlignment="1" applyProtection="1">
      <alignment vertical="top" wrapText="1"/>
      <protection/>
    </xf>
    <xf numFmtId="49" fontId="3" fillId="0" borderId="7" xfId="0" applyNumberFormat="1" applyFont="1" applyBorder="1" applyAlignment="1" applyProtection="1">
      <alignment horizontal="center" vertical="top"/>
      <protection/>
    </xf>
    <xf numFmtId="3" fontId="3" fillId="40" borderId="7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49" fontId="4" fillId="34" borderId="7" xfId="0" applyNumberFormat="1" applyFont="1" applyFill="1" applyBorder="1" applyAlignment="1" applyProtection="1">
      <alignment horizontal="right" wrapText="1"/>
      <protection/>
    </xf>
    <xf numFmtId="4" fontId="3" fillId="40" borderId="7" xfId="52" applyNumberFormat="1" applyFont="1" applyFill="1" applyBorder="1" applyAlignment="1" applyProtection="1">
      <alignment horizontal="right"/>
      <protection locked="0"/>
    </xf>
    <xf numFmtId="4" fontId="17" fillId="41" borderId="7" xfId="33" applyNumberFormat="1" applyFont="1" applyFill="1" applyBorder="1" applyAlignment="1" applyProtection="1">
      <alignment horizontal="right" wrapText="1"/>
      <protection/>
    </xf>
    <xf numFmtId="49" fontId="3" fillId="40" borderId="7" xfId="0" applyNumberFormat="1" applyFont="1" applyFill="1" applyBorder="1" applyAlignment="1" applyProtection="1">
      <alignment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/>
      <protection/>
    </xf>
    <xf numFmtId="177" fontId="4" fillId="40" borderId="7" xfId="64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vertical="top"/>
      <protection/>
    </xf>
    <xf numFmtId="0" fontId="18" fillId="0" borderId="0" xfId="0" applyFont="1" applyBorder="1" applyAlignment="1" applyProtection="1">
      <alignment vertical="top"/>
      <protection/>
    </xf>
    <xf numFmtId="4" fontId="18" fillId="0" borderId="0" xfId="0" applyNumberFormat="1" applyFont="1" applyBorder="1" applyAlignment="1" applyProtection="1">
      <alignment vertical="top"/>
      <protection/>
    </xf>
    <xf numFmtId="4" fontId="0" fillId="0" borderId="7" xfId="0" applyNumberFormat="1" applyFill="1" applyBorder="1" applyAlignment="1">
      <alignment wrapText="1"/>
    </xf>
    <xf numFmtId="4" fontId="18" fillId="0" borderId="0" xfId="0" applyNumberFormat="1" applyFont="1" applyAlignment="1" applyProtection="1">
      <alignment vertical="top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42" borderId="12" xfId="0" applyFill="1" applyBorder="1" applyAlignment="1">
      <alignment horizontal="left"/>
    </xf>
    <xf numFmtId="0" fontId="0" fillId="42" borderId="14" xfId="0" applyFill="1" applyBorder="1" applyAlignment="1">
      <alignment horizontal="left"/>
    </xf>
    <xf numFmtId="0" fontId="0" fillId="42" borderId="13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0" fillId="13" borderId="14" xfId="0" applyFill="1" applyBorder="1" applyAlignment="1">
      <alignment horizontal="left"/>
    </xf>
    <xf numFmtId="0" fontId="0" fillId="13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1" fillId="0" borderId="0" xfId="46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7"/>
  <sheetViews>
    <sheetView tabSelected="1" view="pageBreakPreview" zoomScale="130" zoomScaleSheetLayoutView="130" zoomScalePageLayoutView="0" workbookViewId="0" topLeftCell="A55">
      <selection activeCell="BT57" activeCellId="1" sqref="BT60:CC60 BT57:CC57"/>
    </sheetView>
  </sheetViews>
  <sheetFormatPr defaultColWidth="0.875" defaultRowHeight="15" customHeight="1"/>
  <cols>
    <col min="1" max="108" width="0.875" style="2" customWidth="1"/>
    <col min="109" max="109" width="15.25390625" style="2" hidden="1" customWidth="1"/>
    <col min="110" max="110" width="12.625" style="2" hidden="1" customWidth="1"/>
    <col min="111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10" s="3" customFormat="1" ht="14.25" customHeight="1">
      <c r="A5" s="70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23" t="s">
        <v>299</v>
      </c>
      <c r="DF5" s="22">
        <f>29876.774-196.814</f>
        <v>29679.960000000003</v>
      </c>
    </row>
    <row r="6" spans="1:110" s="3" customFormat="1" ht="14.25" customHeight="1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23" t="s">
        <v>193</v>
      </c>
      <c r="DF6" s="22">
        <v>5426.452</v>
      </c>
    </row>
    <row r="7" spans="1:110" s="3" customFormat="1" ht="14.25" customHeight="1">
      <c r="A7" s="70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23" t="s">
        <v>194</v>
      </c>
      <c r="DF7" s="22">
        <v>24253.504</v>
      </c>
    </row>
    <row r="8" spans="1:108" s="3" customFormat="1" ht="14.25" customHeight="1">
      <c r="A8" s="70" t="s">
        <v>118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</row>
    <row r="9" ht="21" customHeight="1"/>
    <row r="10" spans="3:87" ht="15">
      <c r="C10" s="4" t="s">
        <v>30</v>
      </c>
      <c r="D10" s="4"/>
      <c r="AG10" s="78" t="s">
        <v>140</v>
      </c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</row>
    <row r="11" spans="3:66" ht="15">
      <c r="C11" s="4" t="s">
        <v>31</v>
      </c>
      <c r="D11" s="4"/>
      <c r="J11" s="79" t="s">
        <v>120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</row>
    <row r="12" spans="3:66" ht="15">
      <c r="C12" s="4" t="s">
        <v>32</v>
      </c>
      <c r="D12" s="4"/>
      <c r="J12" s="80" t="s">
        <v>121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</row>
    <row r="13" spans="3:61" ht="15">
      <c r="C13" s="4" t="s">
        <v>33</v>
      </c>
      <c r="D13" s="4"/>
      <c r="AQ13" s="84" t="s">
        <v>195</v>
      </c>
      <c r="AR13" s="84"/>
      <c r="AS13" s="84"/>
      <c r="AT13" s="84"/>
      <c r="AU13" s="84"/>
      <c r="AV13" s="84"/>
      <c r="AW13" s="84"/>
      <c r="AX13" s="84"/>
      <c r="AY13" s="85" t="s">
        <v>34</v>
      </c>
      <c r="AZ13" s="85"/>
      <c r="BA13" s="84" t="s">
        <v>196</v>
      </c>
      <c r="BB13" s="84"/>
      <c r="BC13" s="84"/>
      <c r="BD13" s="84"/>
      <c r="BE13" s="84"/>
      <c r="BF13" s="84"/>
      <c r="BG13" s="84"/>
      <c r="BH13" s="84"/>
      <c r="BI13" s="2" t="s">
        <v>35</v>
      </c>
    </row>
    <row r="15" spans="1:108" s="6" customFormat="1" ht="13.5">
      <c r="A15" s="77" t="s">
        <v>27</v>
      </c>
      <c r="B15" s="72"/>
      <c r="C15" s="72"/>
      <c r="D15" s="72"/>
      <c r="E15" s="72"/>
      <c r="F15" s="72"/>
      <c r="G15" s="72"/>
      <c r="H15" s="72"/>
      <c r="I15" s="73"/>
      <c r="J15" s="71" t="s">
        <v>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3"/>
      <c r="BI15" s="77" t="s">
        <v>36</v>
      </c>
      <c r="BJ15" s="72"/>
      <c r="BK15" s="72"/>
      <c r="BL15" s="72"/>
      <c r="BM15" s="72"/>
      <c r="BN15" s="72"/>
      <c r="BO15" s="72"/>
      <c r="BP15" s="72"/>
      <c r="BQ15" s="72"/>
      <c r="BR15" s="72"/>
      <c r="BS15" s="73"/>
      <c r="BT15" s="61" t="s">
        <v>197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3"/>
      <c r="CN15" s="77" t="s">
        <v>3</v>
      </c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s="6" customFormat="1" ht="13.5">
      <c r="A16" s="74"/>
      <c r="B16" s="75"/>
      <c r="C16" s="75"/>
      <c r="D16" s="75"/>
      <c r="E16" s="75"/>
      <c r="F16" s="75"/>
      <c r="G16" s="75"/>
      <c r="H16" s="75"/>
      <c r="I16" s="76"/>
      <c r="J16" s="74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6"/>
      <c r="BI16" s="74"/>
      <c r="BJ16" s="75"/>
      <c r="BK16" s="75"/>
      <c r="BL16" s="75"/>
      <c r="BM16" s="75"/>
      <c r="BN16" s="75"/>
      <c r="BO16" s="75"/>
      <c r="BP16" s="75"/>
      <c r="BQ16" s="75"/>
      <c r="BR16" s="75"/>
      <c r="BS16" s="76"/>
      <c r="BT16" s="61" t="s">
        <v>1</v>
      </c>
      <c r="BU16" s="62"/>
      <c r="BV16" s="62"/>
      <c r="BW16" s="62"/>
      <c r="BX16" s="62"/>
      <c r="BY16" s="62"/>
      <c r="BZ16" s="62"/>
      <c r="CA16" s="62"/>
      <c r="CB16" s="62"/>
      <c r="CC16" s="63"/>
      <c r="CD16" s="91" t="s">
        <v>2</v>
      </c>
      <c r="CE16" s="92"/>
      <c r="CF16" s="92"/>
      <c r="CG16" s="92"/>
      <c r="CH16" s="92"/>
      <c r="CI16" s="92"/>
      <c r="CJ16" s="92"/>
      <c r="CK16" s="92"/>
      <c r="CL16" s="92"/>
      <c r="CM16" s="93"/>
      <c r="CN16" s="88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90"/>
    </row>
    <row r="17" spans="1:108" s="6" customFormat="1" ht="15" customHeight="1">
      <c r="A17" s="94" t="s">
        <v>4</v>
      </c>
      <c r="B17" s="95"/>
      <c r="C17" s="95"/>
      <c r="D17" s="95"/>
      <c r="E17" s="95"/>
      <c r="F17" s="95"/>
      <c r="G17" s="95"/>
      <c r="H17" s="95"/>
      <c r="I17" s="96"/>
      <c r="J17" s="5"/>
      <c r="K17" s="97" t="s">
        <v>37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7"/>
      <c r="BI17" s="61" t="s">
        <v>38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63"/>
      <c r="BT17" s="61" t="s">
        <v>38</v>
      </c>
      <c r="BU17" s="62"/>
      <c r="BV17" s="62"/>
      <c r="BW17" s="62"/>
      <c r="BX17" s="62"/>
      <c r="BY17" s="62"/>
      <c r="BZ17" s="62"/>
      <c r="CA17" s="62"/>
      <c r="CB17" s="62"/>
      <c r="CC17" s="63"/>
      <c r="CD17" s="61" t="s">
        <v>38</v>
      </c>
      <c r="CE17" s="62"/>
      <c r="CF17" s="62"/>
      <c r="CG17" s="62"/>
      <c r="CH17" s="62"/>
      <c r="CI17" s="62"/>
      <c r="CJ17" s="62"/>
      <c r="CK17" s="62"/>
      <c r="CL17" s="62"/>
      <c r="CM17" s="63"/>
      <c r="CN17" s="81" t="s">
        <v>38</v>
      </c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s="6" customFormat="1" ht="30" customHeight="1">
      <c r="A18" s="94" t="s">
        <v>6</v>
      </c>
      <c r="B18" s="95"/>
      <c r="C18" s="95"/>
      <c r="D18" s="95"/>
      <c r="E18" s="95"/>
      <c r="F18" s="95"/>
      <c r="G18" s="95"/>
      <c r="H18" s="95"/>
      <c r="I18" s="96"/>
      <c r="J18" s="5"/>
      <c r="K18" s="97" t="s">
        <v>96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7"/>
      <c r="BI18" s="61" t="s">
        <v>5</v>
      </c>
      <c r="BJ18" s="62"/>
      <c r="BK18" s="62"/>
      <c r="BL18" s="62"/>
      <c r="BM18" s="62"/>
      <c r="BN18" s="62"/>
      <c r="BO18" s="62"/>
      <c r="BP18" s="62"/>
      <c r="BQ18" s="62"/>
      <c r="BR18" s="62"/>
      <c r="BS18" s="63"/>
      <c r="BT18" s="64">
        <f>BT19+BT33+BT47</f>
        <v>9816.069962046</v>
      </c>
      <c r="BU18" s="62"/>
      <c r="BV18" s="62"/>
      <c r="BW18" s="62"/>
      <c r="BX18" s="62"/>
      <c r="BY18" s="62"/>
      <c r="BZ18" s="62"/>
      <c r="CA18" s="62"/>
      <c r="CB18" s="62"/>
      <c r="CC18" s="63"/>
      <c r="CD18" s="64">
        <f>CD19+CD33+CD47</f>
        <v>12588.49508792155</v>
      </c>
      <c r="CE18" s="62"/>
      <c r="CF18" s="62"/>
      <c r="CG18" s="62"/>
      <c r="CH18" s="62"/>
      <c r="CI18" s="62"/>
      <c r="CJ18" s="62"/>
      <c r="CK18" s="62"/>
      <c r="CL18" s="62"/>
      <c r="CM18" s="63"/>
      <c r="CN18" s="67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</row>
    <row r="19" spans="1:108" s="6" customFormat="1" ht="30" customHeight="1">
      <c r="A19" s="94" t="s">
        <v>7</v>
      </c>
      <c r="B19" s="95"/>
      <c r="C19" s="95"/>
      <c r="D19" s="95"/>
      <c r="E19" s="95"/>
      <c r="F19" s="95"/>
      <c r="G19" s="95"/>
      <c r="H19" s="95"/>
      <c r="I19" s="96"/>
      <c r="J19" s="5"/>
      <c r="K19" s="97" t="s">
        <v>97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7"/>
      <c r="BI19" s="61" t="s">
        <v>5</v>
      </c>
      <c r="BJ19" s="62"/>
      <c r="BK19" s="62"/>
      <c r="BL19" s="62"/>
      <c r="BM19" s="62"/>
      <c r="BN19" s="62"/>
      <c r="BO19" s="62"/>
      <c r="BP19" s="62"/>
      <c r="BQ19" s="62"/>
      <c r="BR19" s="62"/>
      <c r="BS19" s="63"/>
      <c r="BT19" s="64">
        <f>BT20+BT25+BT27</f>
        <v>7740.151792266039</v>
      </c>
      <c r="BU19" s="62"/>
      <c r="BV19" s="62"/>
      <c r="BW19" s="62"/>
      <c r="BX19" s="62"/>
      <c r="BY19" s="62"/>
      <c r="BZ19" s="62"/>
      <c r="CA19" s="62"/>
      <c r="CB19" s="62"/>
      <c r="CC19" s="63"/>
      <c r="CD19" s="64">
        <f>CD20+CD25+CD27</f>
        <v>8075.739839950185</v>
      </c>
      <c r="CE19" s="62"/>
      <c r="CF19" s="62"/>
      <c r="CG19" s="62"/>
      <c r="CH19" s="62"/>
      <c r="CI19" s="62"/>
      <c r="CJ19" s="62"/>
      <c r="CK19" s="62"/>
      <c r="CL19" s="62"/>
      <c r="CM19" s="63"/>
      <c r="CN19" s="67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1:108" s="6" customFormat="1" ht="15" customHeight="1">
      <c r="A20" s="94" t="s">
        <v>8</v>
      </c>
      <c r="B20" s="95"/>
      <c r="C20" s="95"/>
      <c r="D20" s="95"/>
      <c r="E20" s="95"/>
      <c r="F20" s="95"/>
      <c r="G20" s="95"/>
      <c r="H20" s="95"/>
      <c r="I20" s="96"/>
      <c r="J20" s="5"/>
      <c r="K20" s="97" t="s">
        <v>9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7"/>
      <c r="BI20" s="61" t="s">
        <v>5</v>
      </c>
      <c r="BJ20" s="62"/>
      <c r="BK20" s="62"/>
      <c r="BL20" s="62"/>
      <c r="BM20" s="62"/>
      <c r="BN20" s="62"/>
      <c r="BO20" s="62"/>
      <c r="BP20" s="62"/>
      <c r="BQ20" s="62"/>
      <c r="BR20" s="62"/>
      <c r="BS20" s="63"/>
      <c r="BT20" s="98">
        <f>BT21</f>
        <v>245.3248696734659</v>
      </c>
      <c r="BU20" s="99"/>
      <c r="BV20" s="99"/>
      <c r="BW20" s="99"/>
      <c r="BX20" s="99"/>
      <c r="BY20" s="99"/>
      <c r="BZ20" s="99"/>
      <c r="CA20" s="99"/>
      <c r="CB20" s="99"/>
      <c r="CC20" s="100"/>
      <c r="CD20" s="91">
        <f>CD21</f>
        <v>450.0360185554603</v>
      </c>
      <c r="CE20" s="92"/>
      <c r="CF20" s="92"/>
      <c r="CG20" s="92"/>
      <c r="CH20" s="92"/>
      <c r="CI20" s="92"/>
      <c r="CJ20" s="92"/>
      <c r="CK20" s="92"/>
      <c r="CL20" s="92"/>
      <c r="CM20" s="93"/>
      <c r="CN20" s="67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9" s="6" customFormat="1" ht="30" customHeight="1">
      <c r="A21" s="94" t="s">
        <v>11</v>
      </c>
      <c r="B21" s="95"/>
      <c r="C21" s="95"/>
      <c r="D21" s="95"/>
      <c r="E21" s="95"/>
      <c r="F21" s="95"/>
      <c r="G21" s="95"/>
      <c r="H21" s="95"/>
      <c r="I21" s="96"/>
      <c r="J21" s="5"/>
      <c r="K21" s="97" t="s">
        <v>119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7"/>
      <c r="BI21" s="61" t="s">
        <v>5</v>
      </c>
      <c r="BJ21" s="62"/>
      <c r="BK21" s="62"/>
      <c r="BL21" s="62"/>
      <c r="BM21" s="62"/>
      <c r="BN21" s="62"/>
      <c r="BO21" s="62"/>
      <c r="BP21" s="62"/>
      <c r="BQ21" s="62"/>
      <c r="BR21" s="62"/>
      <c r="BS21" s="63"/>
      <c r="BT21" s="64">
        <v>245.3248696734659</v>
      </c>
      <c r="BU21" s="65"/>
      <c r="BV21" s="65"/>
      <c r="BW21" s="65"/>
      <c r="BX21" s="65"/>
      <c r="BY21" s="65"/>
      <c r="BZ21" s="65"/>
      <c r="CA21" s="65"/>
      <c r="CB21" s="65"/>
      <c r="CC21" s="66"/>
      <c r="CD21" s="61">
        <f>DE21/$DF$5*$DF$6</f>
        <v>450.0360185554603</v>
      </c>
      <c r="CE21" s="62"/>
      <c r="CF21" s="62"/>
      <c r="CG21" s="62"/>
      <c r="CH21" s="62"/>
      <c r="CI21" s="62"/>
      <c r="CJ21" s="62"/>
      <c r="CK21" s="62"/>
      <c r="CL21" s="62"/>
      <c r="CM21" s="63"/>
      <c r="CN21" s="67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  <c r="DE21" s="24">
        <f>(Лист2!M14+Лист2!M21+Лист2!M27+Лист2!M30+Лист2!M31+Лист2!M32+Лист2!M33+Лист2!M38+Лист2!M41+Лист2!M43+Лист2!M44+Лист2!M45+Лист2!M49+Лист2!M50+Лист2!M51)/1000</f>
        <v>2461.4704100000004</v>
      </c>
    </row>
    <row r="22" spans="1:108" s="6" customFormat="1" ht="15" customHeight="1">
      <c r="A22" s="94" t="s">
        <v>13</v>
      </c>
      <c r="B22" s="95"/>
      <c r="C22" s="95"/>
      <c r="D22" s="95"/>
      <c r="E22" s="95"/>
      <c r="F22" s="95"/>
      <c r="G22" s="95"/>
      <c r="H22" s="95"/>
      <c r="I22" s="96"/>
      <c r="J22" s="5"/>
      <c r="K22" s="97" t="s">
        <v>98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7"/>
      <c r="BI22" s="61" t="s">
        <v>5</v>
      </c>
      <c r="BJ22" s="62"/>
      <c r="BK22" s="62"/>
      <c r="BL22" s="62"/>
      <c r="BM22" s="62"/>
      <c r="BN22" s="62"/>
      <c r="BO22" s="62"/>
      <c r="BP22" s="62"/>
      <c r="BQ22" s="62"/>
      <c r="BR22" s="62"/>
      <c r="BS22" s="63"/>
      <c r="BT22" s="61"/>
      <c r="BU22" s="62"/>
      <c r="BV22" s="62"/>
      <c r="BW22" s="62"/>
      <c r="BX22" s="62"/>
      <c r="BY22" s="62"/>
      <c r="BZ22" s="62"/>
      <c r="CA22" s="62"/>
      <c r="CB22" s="62"/>
      <c r="CC22" s="63"/>
      <c r="CD22" s="61"/>
      <c r="CE22" s="62"/>
      <c r="CF22" s="62"/>
      <c r="CG22" s="62"/>
      <c r="CH22" s="62"/>
      <c r="CI22" s="62"/>
      <c r="CJ22" s="62"/>
      <c r="CK22" s="62"/>
      <c r="CL22" s="62"/>
      <c r="CM22" s="63"/>
      <c r="CN22" s="67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9"/>
    </row>
    <row r="23" spans="1:108" s="6" customFormat="1" ht="58.5" customHeight="1">
      <c r="A23" s="94" t="s">
        <v>39</v>
      </c>
      <c r="B23" s="95"/>
      <c r="C23" s="95"/>
      <c r="D23" s="95"/>
      <c r="E23" s="95"/>
      <c r="F23" s="95"/>
      <c r="G23" s="95"/>
      <c r="H23" s="95"/>
      <c r="I23" s="96"/>
      <c r="J23" s="5"/>
      <c r="K23" s="97" t="s">
        <v>40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7"/>
      <c r="BI23" s="61" t="s">
        <v>5</v>
      </c>
      <c r="BJ23" s="62"/>
      <c r="BK23" s="62"/>
      <c r="BL23" s="62"/>
      <c r="BM23" s="62"/>
      <c r="BN23" s="62"/>
      <c r="BO23" s="62"/>
      <c r="BP23" s="62"/>
      <c r="BQ23" s="62"/>
      <c r="BR23" s="62"/>
      <c r="BS23" s="63"/>
      <c r="BT23" s="61"/>
      <c r="BU23" s="62"/>
      <c r="BV23" s="62"/>
      <c r="BW23" s="62"/>
      <c r="BX23" s="62"/>
      <c r="BY23" s="62"/>
      <c r="BZ23" s="62"/>
      <c r="CA23" s="62"/>
      <c r="CB23" s="62"/>
      <c r="CC23" s="63"/>
      <c r="CD23" s="61"/>
      <c r="CE23" s="62"/>
      <c r="CF23" s="62"/>
      <c r="CG23" s="62"/>
      <c r="CH23" s="62"/>
      <c r="CI23" s="62"/>
      <c r="CJ23" s="62"/>
      <c r="CK23" s="62"/>
      <c r="CL23" s="62"/>
      <c r="CM23" s="63"/>
      <c r="CN23" s="67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s="6" customFormat="1" ht="15" customHeight="1">
      <c r="A24" s="94" t="s">
        <v>41</v>
      </c>
      <c r="B24" s="95"/>
      <c r="C24" s="95"/>
      <c r="D24" s="95"/>
      <c r="E24" s="95"/>
      <c r="F24" s="95"/>
      <c r="G24" s="95"/>
      <c r="H24" s="95"/>
      <c r="I24" s="96"/>
      <c r="J24" s="5"/>
      <c r="K24" s="97" t="s">
        <v>12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7"/>
      <c r="BI24" s="61" t="s">
        <v>5</v>
      </c>
      <c r="BJ24" s="62"/>
      <c r="BK24" s="62"/>
      <c r="BL24" s="62"/>
      <c r="BM24" s="62"/>
      <c r="BN24" s="62"/>
      <c r="BO24" s="62"/>
      <c r="BP24" s="62"/>
      <c r="BQ24" s="62"/>
      <c r="BR24" s="62"/>
      <c r="BS24" s="63"/>
      <c r="BT24" s="61"/>
      <c r="BU24" s="62"/>
      <c r="BV24" s="62"/>
      <c r="BW24" s="62"/>
      <c r="BX24" s="62"/>
      <c r="BY24" s="62"/>
      <c r="BZ24" s="62"/>
      <c r="CA24" s="62"/>
      <c r="CB24" s="62"/>
      <c r="CC24" s="63"/>
      <c r="CD24" s="61"/>
      <c r="CE24" s="62"/>
      <c r="CF24" s="62"/>
      <c r="CG24" s="62"/>
      <c r="CH24" s="62"/>
      <c r="CI24" s="62"/>
      <c r="CJ24" s="62"/>
      <c r="CK24" s="62"/>
      <c r="CL24" s="62"/>
      <c r="CM24" s="63"/>
      <c r="CN24" s="67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</row>
    <row r="25" spans="1:109" s="6" customFormat="1" ht="15" customHeight="1">
      <c r="A25" s="94" t="s">
        <v>10</v>
      </c>
      <c r="B25" s="95"/>
      <c r="C25" s="95"/>
      <c r="D25" s="95"/>
      <c r="E25" s="95"/>
      <c r="F25" s="95"/>
      <c r="G25" s="95"/>
      <c r="H25" s="95"/>
      <c r="I25" s="96"/>
      <c r="J25" s="5"/>
      <c r="K25" s="97" t="s">
        <v>21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7"/>
      <c r="BI25" s="61" t="s">
        <v>5</v>
      </c>
      <c r="BJ25" s="62"/>
      <c r="BK25" s="62"/>
      <c r="BL25" s="62"/>
      <c r="BM25" s="62"/>
      <c r="BN25" s="62"/>
      <c r="BO25" s="62"/>
      <c r="BP25" s="62"/>
      <c r="BQ25" s="62"/>
      <c r="BR25" s="62"/>
      <c r="BS25" s="63"/>
      <c r="BT25" s="98">
        <v>7131.393119999999</v>
      </c>
      <c r="BU25" s="99"/>
      <c r="BV25" s="99"/>
      <c r="BW25" s="99"/>
      <c r="BX25" s="99"/>
      <c r="BY25" s="99"/>
      <c r="BZ25" s="99"/>
      <c r="CA25" s="99"/>
      <c r="CB25" s="99"/>
      <c r="CC25" s="100"/>
      <c r="CD25" s="61">
        <f>DE25/$DF$5*$DF$6</f>
        <v>7381.035729919888</v>
      </c>
      <c r="CE25" s="62"/>
      <c r="CF25" s="62"/>
      <c r="CG25" s="62"/>
      <c r="CH25" s="62"/>
      <c r="CI25" s="62"/>
      <c r="CJ25" s="62"/>
      <c r="CK25" s="62"/>
      <c r="CL25" s="62"/>
      <c r="CM25" s="63"/>
      <c r="CN25" s="67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  <c r="DE25" s="24">
        <f>('персонал 23'!D28)/1000</f>
        <v>40370.54879</v>
      </c>
    </row>
    <row r="26" spans="1:108" s="6" customFormat="1" ht="15" customHeight="1">
      <c r="A26" s="94" t="s">
        <v>42</v>
      </c>
      <c r="B26" s="95"/>
      <c r="C26" s="95"/>
      <c r="D26" s="95"/>
      <c r="E26" s="95"/>
      <c r="F26" s="95"/>
      <c r="G26" s="95"/>
      <c r="H26" s="95"/>
      <c r="I26" s="96"/>
      <c r="J26" s="5"/>
      <c r="K26" s="97" t="s">
        <v>12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7"/>
      <c r="BI26" s="61" t="s">
        <v>5</v>
      </c>
      <c r="BJ26" s="62"/>
      <c r="BK26" s="62"/>
      <c r="BL26" s="62"/>
      <c r="BM26" s="62"/>
      <c r="BN26" s="62"/>
      <c r="BO26" s="62"/>
      <c r="BP26" s="62"/>
      <c r="BQ26" s="62"/>
      <c r="BR26" s="62"/>
      <c r="BS26" s="63"/>
      <c r="BT26" s="61"/>
      <c r="BU26" s="62"/>
      <c r="BV26" s="62"/>
      <c r="BW26" s="62"/>
      <c r="BX26" s="62"/>
      <c r="BY26" s="62"/>
      <c r="BZ26" s="62"/>
      <c r="CA26" s="62"/>
      <c r="CB26" s="62"/>
      <c r="CC26" s="63"/>
      <c r="CD26" s="61"/>
      <c r="CE26" s="62"/>
      <c r="CF26" s="62"/>
      <c r="CG26" s="62"/>
      <c r="CH26" s="62"/>
      <c r="CI26" s="62"/>
      <c r="CJ26" s="62"/>
      <c r="CK26" s="62"/>
      <c r="CL26" s="62"/>
      <c r="CM26" s="63"/>
      <c r="CN26" s="67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</row>
    <row r="27" spans="1:108" s="6" customFormat="1" ht="30" customHeight="1">
      <c r="A27" s="94" t="s">
        <v>14</v>
      </c>
      <c r="B27" s="95"/>
      <c r="C27" s="95"/>
      <c r="D27" s="95"/>
      <c r="E27" s="95"/>
      <c r="F27" s="95"/>
      <c r="G27" s="95"/>
      <c r="H27" s="95"/>
      <c r="I27" s="96"/>
      <c r="J27" s="5"/>
      <c r="K27" s="97" t="s">
        <v>99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7"/>
      <c r="BI27" s="61" t="s">
        <v>5</v>
      </c>
      <c r="BJ27" s="62"/>
      <c r="BK27" s="62"/>
      <c r="BL27" s="62"/>
      <c r="BM27" s="62"/>
      <c r="BN27" s="62"/>
      <c r="BO27" s="62"/>
      <c r="BP27" s="62"/>
      <c r="BQ27" s="62"/>
      <c r="BR27" s="62"/>
      <c r="BS27" s="63"/>
      <c r="BT27" s="98">
        <f>BT29+BT30</f>
        <v>363.43380259257333</v>
      </c>
      <c r="BU27" s="99"/>
      <c r="BV27" s="99"/>
      <c r="BW27" s="99"/>
      <c r="BX27" s="99"/>
      <c r="BY27" s="99"/>
      <c r="BZ27" s="99"/>
      <c r="CA27" s="99"/>
      <c r="CB27" s="99"/>
      <c r="CC27" s="100"/>
      <c r="CD27" s="98">
        <f>CD29+CD30</f>
        <v>244.66809147483755</v>
      </c>
      <c r="CE27" s="99"/>
      <c r="CF27" s="99"/>
      <c r="CG27" s="99"/>
      <c r="CH27" s="99"/>
      <c r="CI27" s="99"/>
      <c r="CJ27" s="99"/>
      <c r="CK27" s="99"/>
      <c r="CL27" s="99"/>
      <c r="CM27" s="100"/>
      <c r="CN27" s="67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9"/>
    </row>
    <row r="28" spans="1:108" s="6" customFormat="1" ht="30" customHeight="1">
      <c r="A28" s="94" t="s">
        <v>43</v>
      </c>
      <c r="B28" s="95"/>
      <c r="C28" s="95"/>
      <c r="D28" s="95"/>
      <c r="E28" s="95"/>
      <c r="F28" s="95"/>
      <c r="G28" s="95"/>
      <c r="H28" s="95"/>
      <c r="I28" s="96"/>
      <c r="J28" s="5"/>
      <c r="K28" s="97" t="s">
        <v>100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7"/>
      <c r="BI28" s="61" t="s">
        <v>5</v>
      </c>
      <c r="BJ28" s="62"/>
      <c r="BK28" s="62"/>
      <c r="BL28" s="62"/>
      <c r="BM28" s="62"/>
      <c r="BN28" s="62"/>
      <c r="BO28" s="62"/>
      <c r="BP28" s="62"/>
      <c r="BQ28" s="62"/>
      <c r="BR28" s="62"/>
      <c r="BS28" s="63"/>
      <c r="BT28" s="61"/>
      <c r="BU28" s="62"/>
      <c r="BV28" s="62"/>
      <c r="BW28" s="62"/>
      <c r="BX28" s="62"/>
      <c r="BY28" s="62"/>
      <c r="BZ28" s="62"/>
      <c r="CA28" s="62"/>
      <c r="CB28" s="62"/>
      <c r="CC28" s="63"/>
      <c r="CD28" s="61"/>
      <c r="CE28" s="62"/>
      <c r="CF28" s="62"/>
      <c r="CG28" s="62"/>
      <c r="CH28" s="62"/>
      <c r="CI28" s="62"/>
      <c r="CJ28" s="62"/>
      <c r="CK28" s="62"/>
      <c r="CL28" s="62"/>
      <c r="CM28" s="63"/>
      <c r="CN28" s="67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9"/>
    </row>
    <row r="29" spans="1:109" s="6" customFormat="1" ht="15" customHeight="1">
      <c r="A29" s="94" t="s">
        <v>45</v>
      </c>
      <c r="B29" s="95"/>
      <c r="C29" s="95"/>
      <c r="D29" s="95"/>
      <c r="E29" s="95"/>
      <c r="F29" s="95"/>
      <c r="G29" s="95"/>
      <c r="H29" s="95"/>
      <c r="I29" s="96"/>
      <c r="J29" s="5"/>
      <c r="K29" s="97" t="s">
        <v>44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7"/>
      <c r="BI29" s="61" t="s">
        <v>5</v>
      </c>
      <c r="BJ29" s="62"/>
      <c r="BK29" s="62"/>
      <c r="BL29" s="62"/>
      <c r="BM29" s="62"/>
      <c r="BN29" s="62"/>
      <c r="BO29" s="62"/>
      <c r="BP29" s="62"/>
      <c r="BQ29" s="62"/>
      <c r="BR29" s="62"/>
      <c r="BS29" s="63"/>
      <c r="BT29" s="91">
        <v>90.47950122735706</v>
      </c>
      <c r="BU29" s="92"/>
      <c r="BV29" s="92"/>
      <c r="BW29" s="92"/>
      <c r="BX29" s="92"/>
      <c r="BY29" s="92"/>
      <c r="BZ29" s="92"/>
      <c r="CA29" s="92"/>
      <c r="CB29" s="92"/>
      <c r="CC29" s="93"/>
      <c r="CD29" s="61">
        <v>0</v>
      </c>
      <c r="CE29" s="62"/>
      <c r="CF29" s="62"/>
      <c r="CG29" s="62"/>
      <c r="CH29" s="62"/>
      <c r="CI29" s="62"/>
      <c r="CJ29" s="62"/>
      <c r="CK29" s="62"/>
      <c r="CL29" s="62"/>
      <c r="CM29" s="63"/>
      <c r="CN29" s="67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9"/>
      <c r="DE29" s="24"/>
    </row>
    <row r="30" spans="1:109" s="6" customFormat="1" ht="30" customHeight="1">
      <c r="A30" s="94" t="s">
        <v>101</v>
      </c>
      <c r="B30" s="95"/>
      <c r="C30" s="95"/>
      <c r="D30" s="95"/>
      <c r="E30" s="95"/>
      <c r="F30" s="95"/>
      <c r="G30" s="95"/>
      <c r="H30" s="95"/>
      <c r="I30" s="96"/>
      <c r="J30" s="5"/>
      <c r="K30" s="97" t="s">
        <v>46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7"/>
      <c r="BI30" s="61" t="s">
        <v>5</v>
      </c>
      <c r="BJ30" s="62"/>
      <c r="BK30" s="62"/>
      <c r="BL30" s="62"/>
      <c r="BM30" s="62"/>
      <c r="BN30" s="62"/>
      <c r="BO30" s="62"/>
      <c r="BP30" s="62"/>
      <c r="BQ30" s="62"/>
      <c r="BR30" s="62"/>
      <c r="BS30" s="63"/>
      <c r="BT30" s="61">
        <v>272.9543013652163</v>
      </c>
      <c r="BU30" s="62"/>
      <c r="BV30" s="62"/>
      <c r="BW30" s="62"/>
      <c r="BX30" s="62"/>
      <c r="BY30" s="62"/>
      <c r="BZ30" s="62"/>
      <c r="CA30" s="62"/>
      <c r="CB30" s="62"/>
      <c r="CC30" s="63"/>
      <c r="CD30" s="61">
        <f>DE30/$DF$5*$DF$6</f>
        <v>244.66809147483755</v>
      </c>
      <c r="CE30" s="62"/>
      <c r="CF30" s="62"/>
      <c r="CG30" s="62"/>
      <c r="CH30" s="62"/>
      <c r="CI30" s="62"/>
      <c r="CJ30" s="62"/>
      <c r="CK30" s="62"/>
      <c r="CL30" s="62"/>
      <c r="CM30" s="63"/>
      <c r="CN30" s="67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  <c r="DE30" s="24">
        <f>Лист2!M76/1000</f>
        <v>1338.21126</v>
      </c>
    </row>
    <row r="31" spans="1:108" s="6" customFormat="1" ht="45" customHeight="1">
      <c r="A31" s="94" t="s">
        <v>102</v>
      </c>
      <c r="B31" s="95"/>
      <c r="C31" s="95"/>
      <c r="D31" s="95"/>
      <c r="E31" s="95"/>
      <c r="F31" s="95"/>
      <c r="G31" s="95"/>
      <c r="H31" s="95"/>
      <c r="I31" s="96"/>
      <c r="J31" s="5"/>
      <c r="K31" s="97" t="s">
        <v>103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7"/>
      <c r="BI31" s="61" t="s">
        <v>5</v>
      </c>
      <c r="BJ31" s="62"/>
      <c r="BK31" s="62"/>
      <c r="BL31" s="62"/>
      <c r="BM31" s="62"/>
      <c r="BN31" s="62"/>
      <c r="BO31" s="62"/>
      <c r="BP31" s="62"/>
      <c r="BQ31" s="62"/>
      <c r="BR31" s="62"/>
      <c r="BS31" s="63"/>
      <c r="BT31" s="61"/>
      <c r="BU31" s="62"/>
      <c r="BV31" s="62"/>
      <c r="BW31" s="62"/>
      <c r="BX31" s="62"/>
      <c r="BY31" s="62"/>
      <c r="BZ31" s="62"/>
      <c r="CA31" s="62"/>
      <c r="CB31" s="62"/>
      <c r="CC31" s="63"/>
      <c r="CD31" s="61"/>
      <c r="CE31" s="62"/>
      <c r="CF31" s="62"/>
      <c r="CG31" s="62"/>
      <c r="CH31" s="62"/>
      <c r="CI31" s="62"/>
      <c r="CJ31" s="62"/>
      <c r="CK31" s="62"/>
      <c r="CL31" s="62"/>
      <c r="CM31" s="63"/>
      <c r="CN31" s="67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6" customFormat="1" ht="30" customHeight="1">
      <c r="A32" s="94" t="s">
        <v>104</v>
      </c>
      <c r="B32" s="95"/>
      <c r="C32" s="95"/>
      <c r="D32" s="95"/>
      <c r="E32" s="95"/>
      <c r="F32" s="95"/>
      <c r="G32" s="95"/>
      <c r="H32" s="95"/>
      <c r="I32" s="96"/>
      <c r="J32" s="5"/>
      <c r="K32" s="97" t="s">
        <v>105</v>
      </c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7"/>
      <c r="BI32" s="61" t="s">
        <v>5</v>
      </c>
      <c r="BJ32" s="62"/>
      <c r="BK32" s="62"/>
      <c r="BL32" s="62"/>
      <c r="BM32" s="62"/>
      <c r="BN32" s="62"/>
      <c r="BO32" s="62"/>
      <c r="BP32" s="62"/>
      <c r="BQ32" s="62"/>
      <c r="BR32" s="62"/>
      <c r="BS32" s="63"/>
      <c r="BT32" s="61"/>
      <c r="BU32" s="62"/>
      <c r="BV32" s="62"/>
      <c r="BW32" s="62"/>
      <c r="BX32" s="62"/>
      <c r="BY32" s="62"/>
      <c r="BZ32" s="62"/>
      <c r="CA32" s="62"/>
      <c r="CB32" s="62"/>
      <c r="CC32" s="63"/>
      <c r="CD32" s="61"/>
      <c r="CE32" s="62"/>
      <c r="CF32" s="62"/>
      <c r="CG32" s="62"/>
      <c r="CH32" s="62"/>
      <c r="CI32" s="62"/>
      <c r="CJ32" s="62"/>
      <c r="CK32" s="62"/>
      <c r="CL32" s="62"/>
      <c r="CM32" s="63"/>
      <c r="CN32" s="67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9"/>
    </row>
    <row r="33" spans="1:108" s="6" customFormat="1" ht="30" customHeight="1">
      <c r="A33" s="94" t="s">
        <v>47</v>
      </c>
      <c r="B33" s="95"/>
      <c r="C33" s="95"/>
      <c r="D33" s="95"/>
      <c r="E33" s="95"/>
      <c r="F33" s="95"/>
      <c r="G33" s="95"/>
      <c r="H33" s="95"/>
      <c r="I33" s="96"/>
      <c r="J33" s="5"/>
      <c r="K33" s="97" t="s">
        <v>48</v>
      </c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7"/>
      <c r="BI33" s="61" t="s">
        <v>5</v>
      </c>
      <c r="BJ33" s="62"/>
      <c r="BK33" s="62"/>
      <c r="BL33" s="62"/>
      <c r="BM33" s="62"/>
      <c r="BN33" s="62"/>
      <c r="BO33" s="62"/>
      <c r="BP33" s="62"/>
      <c r="BQ33" s="62"/>
      <c r="BR33" s="62"/>
      <c r="BS33" s="63"/>
      <c r="BT33" s="64">
        <f>BT36+BT37+BT39</f>
        <v>2775.1427495660196</v>
      </c>
      <c r="BU33" s="62"/>
      <c r="BV33" s="62"/>
      <c r="BW33" s="62"/>
      <c r="BX33" s="62"/>
      <c r="BY33" s="62"/>
      <c r="BZ33" s="62"/>
      <c r="CA33" s="62"/>
      <c r="CB33" s="62"/>
      <c r="CC33" s="63"/>
      <c r="CD33" s="64">
        <f>CD36+CD37+CD39</f>
        <v>4512.755247971365</v>
      </c>
      <c r="CE33" s="62"/>
      <c r="CF33" s="62"/>
      <c r="CG33" s="62"/>
      <c r="CH33" s="62"/>
      <c r="CI33" s="62"/>
      <c r="CJ33" s="62"/>
      <c r="CK33" s="62"/>
      <c r="CL33" s="62"/>
      <c r="CM33" s="63"/>
      <c r="CN33" s="67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</row>
    <row r="34" spans="1:108" s="6" customFormat="1" ht="15" customHeight="1">
      <c r="A34" s="94" t="s">
        <v>49</v>
      </c>
      <c r="B34" s="95"/>
      <c r="C34" s="95"/>
      <c r="D34" s="95"/>
      <c r="E34" s="95"/>
      <c r="F34" s="95"/>
      <c r="G34" s="95"/>
      <c r="H34" s="95"/>
      <c r="I34" s="96"/>
      <c r="J34" s="5"/>
      <c r="K34" s="97" t="s">
        <v>50</v>
      </c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7"/>
      <c r="BI34" s="61" t="s">
        <v>5</v>
      </c>
      <c r="BJ34" s="62"/>
      <c r="BK34" s="62"/>
      <c r="BL34" s="62"/>
      <c r="BM34" s="62"/>
      <c r="BN34" s="62"/>
      <c r="BO34" s="62"/>
      <c r="BP34" s="62"/>
      <c r="BQ34" s="62"/>
      <c r="BR34" s="62"/>
      <c r="BS34" s="63"/>
      <c r="BT34" s="61"/>
      <c r="BU34" s="62"/>
      <c r="BV34" s="62"/>
      <c r="BW34" s="62"/>
      <c r="BX34" s="62"/>
      <c r="BY34" s="62"/>
      <c r="BZ34" s="62"/>
      <c r="CA34" s="62"/>
      <c r="CB34" s="62"/>
      <c r="CC34" s="63"/>
      <c r="CD34" s="61"/>
      <c r="CE34" s="62"/>
      <c r="CF34" s="62"/>
      <c r="CG34" s="62"/>
      <c r="CH34" s="62"/>
      <c r="CI34" s="62"/>
      <c r="CJ34" s="62"/>
      <c r="CK34" s="62"/>
      <c r="CL34" s="62"/>
      <c r="CM34" s="63"/>
      <c r="CN34" s="67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9"/>
    </row>
    <row r="35" spans="1:108" s="6" customFormat="1" ht="45" customHeight="1">
      <c r="A35" s="94" t="s">
        <v>51</v>
      </c>
      <c r="B35" s="95"/>
      <c r="C35" s="95"/>
      <c r="D35" s="95"/>
      <c r="E35" s="95"/>
      <c r="F35" s="95"/>
      <c r="G35" s="95"/>
      <c r="H35" s="95"/>
      <c r="I35" s="96"/>
      <c r="J35" s="5"/>
      <c r="K35" s="97" t="s">
        <v>52</v>
      </c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7"/>
      <c r="BI35" s="61" t="s">
        <v>5</v>
      </c>
      <c r="BJ35" s="62"/>
      <c r="BK35" s="62"/>
      <c r="BL35" s="62"/>
      <c r="BM35" s="62"/>
      <c r="BN35" s="62"/>
      <c r="BO35" s="62"/>
      <c r="BP35" s="62"/>
      <c r="BQ35" s="62"/>
      <c r="BR35" s="62"/>
      <c r="BS35" s="63"/>
      <c r="BT35" s="61"/>
      <c r="BU35" s="62"/>
      <c r="BV35" s="62"/>
      <c r="BW35" s="62"/>
      <c r="BX35" s="62"/>
      <c r="BY35" s="62"/>
      <c r="BZ35" s="62"/>
      <c r="CA35" s="62"/>
      <c r="CB35" s="62"/>
      <c r="CC35" s="63"/>
      <c r="CD35" s="61"/>
      <c r="CE35" s="62"/>
      <c r="CF35" s="62"/>
      <c r="CG35" s="62"/>
      <c r="CH35" s="62"/>
      <c r="CI35" s="62"/>
      <c r="CJ35" s="62"/>
      <c r="CK35" s="62"/>
      <c r="CL35" s="62"/>
      <c r="CM35" s="63"/>
      <c r="CN35" s="67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9"/>
    </row>
    <row r="36" spans="1:109" s="6" customFormat="1" ht="15" customHeight="1">
      <c r="A36" s="94" t="s">
        <v>53</v>
      </c>
      <c r="B36" s="95"/>
      <c r="C36" s="95"/>
      <c r="D36" s="95"/>
      <c r="E36" s="95"/>
      <c r="F36" s="95"/>
      <c r="G36" s="95"/>
      <c r="H36" s="95"/>
      <c r="I36" s="96"/>
      <c r="J36" s="5"/>
      <c r="K36" s="97" t="s">
        <v>54</v>
      </c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7"/>
      <c r="BI36" s="61" t="s">
        <v>5</v>
      </c>
      <c r="BJ36" s="62"/>
      <c r="BK36" s="62"/>
      <c r="BL36" s="62"/>
      <c r="BM36" s="62"/>
      <c r="BN36" s="62"/>
      <c r="BO36" s="62"/>
      <c r="BP36" s="62"/>
      <c r="BQ36" s="62"/>
      <c r="BR36" s="62"/>
      <c r="BS36" s="63"/>
      <c r="BT36" s="64">
        <v>621.4620273260199</v>
      </c>
      <c r="BU36" s="65"/>
      <c r="BV36" s="65"/>
      <c r="BW36" s="65"/>
      <c r="BX36" s="65"/>
      <c r="BY36" s="65"/>
      <c r="BZ36" s="65"/>
      <c r="CA36" s="65"/>
      <c r="CB36" s="65"/>
      <c r="CC36" s="66"/>
      <c r="CD36" s="61">
        <v>0</v>
      </c>
      <c r="CE36" s="62"/>
      <c r="CF36" s="62"/>
      <c r="CG36" s="62"/>
      <c r="CH36" s="62"/>
      <c r="CI36" s="62"/>
      <c r="CJ36" s="62"/>
      <c r="CK36" s="62"/>
      <c r="CL36" s="62"/>
      <c r="CM36" s="63"/>
      <c r="CN36" s="67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9"/>
      <c r="DE36" s="24"/>
    </row>
    <row r="37" spans="1:109" s="6" customFormat="1" ht="15" customHeight="1">
      <c r="A37" s="94" t="s">
        <v>55</v>
      </c>
      <c r="B37" s="95"/>
      <c r="C37" s="95"/>
      <c r="D37" s="95"/>
      <c r="E37" s="95"/>
      <c r="F37" s="95"/>
      <c r="G37" s="95"/>
      <c r="H37" s="95"/>
      <c r="I37" s="96"/>
      <c r="J37" s="5"/>
      <c r="K37" s="97" t="s">
        <v>22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7"/>
      <c r="BI37" s="61" t="s">
        <v>5</v>
      </c>
      <c r="BJ37" s="62"/>
      <c r="BK37" s="62"/>
      <c r="BL37" s="62"/>
      <c r="BM37" s="62"/>
      <c r="BN37" s="62"/>
      <c r="BO37" s="62"/>
      <c r="BP37" s="62"/>
      <c r="BQ37" s="62"/>
      <c r="BR37" s="62"/>
      <c r="BS37" s="63"/>
      <c r="BT37" s="64">
        <v>2153.68072224</v>
      </c>
      <c r="BU37" s="65"/>
      <c r="BV37" s="65"/>
      <c r="BW37" s="65"/>
      <c r="BX37" s="65"/>
      <c r="BY37" s="65"/>
      <c r="BZ37" s="65"/>
      <c r="CA37" s="65"/>
      <c r="CB37" s="65"/>
      <c r="CC37" s="66"/>
      <c r="CD37" s="61">
        <f>DE37/$DF$5*$DF$6</f>
        <v>2110.779274861423</v>
      </c>
      <c r="CE37" s="62"/>
      <c r="CF37" s="62"/>
      <c r="CG37" s="62"/>
      <c r="CH37" s="62"/>
      <c r="CI37" s="62"/>
      <c r="CJ37" s="62"/>
      <c r="CK37" s="62"/>
      <c r="CL37" s="62"/>
      <c r="CM37" s="63"/>
      <c r="CN37" s="67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  <c r="DE37" s="24">
        <f>'персонал 23'!D39/1000</f>
        <v>11544.89977</v>
      </c>
    </row>
    <row r="38" spans="1:108" s="6" customFormat="1" ht="45" customHeight="1">
      <c r="A38" s="94" t="s">
        <v>56</v>
      </c>
      <c r="B38" s="95"/>
      <c r="C38" s="95"/>
      <c r="D38" s="95"/>
      <c r="E38" s="95"/>
      <c r="F38" s="95"/>
      <c r="G38" s="95"/>
      <c r="H38" s="95"/>
      <c r="I38" s="96"/>
      <c r="J38" s="5"/>
      <c r="K38" s="97" t="s">
        <v>106</v>
      </c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7"/>
      <c r="BI38" s="61" t="s">
        <v>5</v>
      </c>
      <c r="BJ38" s="62"/>
      <c r="BK38" s="62"/>
      <c r="BL38" s="62"/>
      <c r="BM38" s="62"/>
      <c r="BN38" s="62"/>
      <c r="BO38" s="62"/>
      <c r="BP38" s="62"/>
      <c r="BQ38" s="62"/>
      <c r="BR38" s="62"/>
      <c r="BS38" s="63"/>
      <c r="BT38" s="61"/>
      <c r="BU38" s="62"/>
      <c r="BV38" s="62"/>
      <c r="BW38" s="62"/>
      <c r="BX38" s="62"/>
      <c r="BY38" s="62"/>
      <c r="BZ38" s="62"/>
      <c r="CA38" s="62"/>
      <c r="CB38" s="62"/>
      <c r="CC38" s="63"/>
      <c r="CD38" s="61"/>
      <c r="CE38" s="62"/>
      <c r="CF38" s="62"/>
      <c r="CG38" s="62"/>
      <c r="CH38" s="62"/>
      <c r="CI38" s="62"/>
      <c r="CJ38" s="62"/>
      <c r="CK38" s="62"/>
      <c r="CL38" s="62"/>
      <c r="CM38" s="63"/>
      <c r="CN38" s="67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</row>
    <row r="39" spans="1:109" s="6" customFormat="1" ht="15" customHeight="1">
      <c r="A39" s="94" t="s">
        <v>57</v>
      </c>
      <c r="B39" s="95"/>
      <c r="C39" s="95"/>
      <c r="D39" s="95"/>
      <c r="E39" s="95"/>
      <c r="F39" s="95"/>
      <c r="G39" s="95"/>
      <c r="H39" s="95"/>
      <c r="I39" s="96"/>
      <c r="J39" s="5"/>
      <c r="K39" s="97" t="s">
        <v>107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7"/>
      <c r="BI39" s="61" t="s">
        <v>5</v>
      </c>
      <c r="BJ39" s="62"/>
      <c r="BK39" s="62"/>
      <c r="BL39" s="62"/>
      <c r="BM39" s="62"/>
      <c r="BN39" s="62"/>
      <c r="BO39" s="62"/>
      <c r="BP39" s="62"/>
      <c r="BQ39" s="62"/>
      <c r="BR39" s="62"/>
      <c r="BS39" s="63"/>
      <c r="BT39" s="61">
        <v>0</v>
      </c>
      <c r="BU39" s="62"/>
      <c r="BV39" s="62"/>
      <c r="BW39" s="62"/>
      <c r="BX39" s="62"/>
      <c r="BY39" s="62"/>
      <c r="BZ39" s="62"/>
      <c r="CA39" s="62"/>
      <c r="CB39" s="62"/>
      <c r="CC39" s="63"/>
      <c r="CD39" s="61">
        <f>DE39/$DF$5*$DF$6</f>
        <v>2401.975973109942</v>
      </c>
      <c r="CE39" s="62"/>
      <c r="CF39" s="62"/>
      <c r="CG39" s="62"/>
      <c r="CH39" s="62"/>
      <c r="CI39" s="62"/>
      <c r="CJ39" s="62"/>
      <c r="CK39" s="62"/>
      <c r="CL39" s="62"/>
      <c r="CM39" s="63"/>
      <c r="CN39" s="67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9"/>
      <c r="DE39" s="24">
        <f>(Лист2!M74+Лист2!M75+Лист2!M102)/1000</f>
        <v>13137.59908</v>
      </c>
    </row>
    <row r="40" spans="1:108" s="6" customFormat="1" ht="15" customHeight="1">
      <c r="A40" s="94" t="s">
        <v>58</v>
      </c>
      <c r="B40" s="95"/>
      <c r="C40" s="95"/>
      <c r="D40" s="95"/>
      <c r="E40" s="95"/>
      <c r="F40" s="95"/>
      <c r="G40" s="95"/>
      <c r="H40" s="95"/>
      <c r="I40" s="96"/>
      <c r="J40" s="5"/>
      <c r="K40" s="97" t="s">
        <v>108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7"/>
      <c r="BI40" s="61" t="s">
        <v>5</v>
      </c>
      <c r="BJ40" s="62"/>
      <c r="BK40" s="62"/>
      <c r="BL40" s="62"/>
      <c r="BM40" s="62"/>
      <c r="BN40" s="62"/>
      <c r="BO40" s="62"/>
      <c r="BP40" s="62"/>
      <c r="BQ40" s="62"/>
      <c r="BR40" s="62"/>
      <c r="BS40" s="63"/>
      <c r="BT40" s="61"/>
      <c r="BU40" s="62"/>
      <c r="BV40" s="62"/>
      <c r="BW40" s="62"/>
      <c r="BX40" s="62"/>
      <c r="BY40" s="62"/>
      <c r="BZ40" s="62"/>
      <c r="CA40" s="62"/>
      <c r="CB40" s="62"/>
      <c r="CC40" s="63"/>
      <c r="CD40" s="61"/>
      <c r="CE40" s="62"/>
      <c r="CF40" s="62"/>
      <c r="CG40" s="62"/>
      <c r="CH40" s="62"/>
      <c r="CI40" s="62"/>
      <c r="CJ40" s="62"/>
      <c r="CK40" s="62"/>
      <c r="CL40" s="62"/>
      <c r="CM40" s="63"/>
      <c r="CN40" s="67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9"/>
    </row>
    <row r="41" spans="1:108" s="6" customFormat="1" ht="15" customHeight="1">
      <c r="A41" s="94" t="s">
        <v>62</v>
      </c>
      <c r="B41" s="95"/>
      <c r="C41" s="95"/>
      <c r="D41" s="95"/>
      <c r="E41" s="95"/>
      <c r="F41" s="95"/>
      <c r="G41" s="95"/>
      <c r="H41" s="95"/>
      <c r="I41" s="96"/>
      <c r="J41" s="5"/>
      <c r="K41" s="97" t="s">
        <v>23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7"/>
      <c r="BI41" s="61" t="s">
        <v>5</v>
      </c>
      <c r="BJ41" s="62"/>
      <c r="BK41" s="62"/>
      <c r="BL41" s="62"/>
      <c r="BM41" s="62"/>
      <c r="BN41" s="62"/>
      <c r="BO41" s="62"/>
      <c r="BP41" s="62"/>
      <c r="BQ41" s="62"/>
      <c r="BR41" s="62"/>
      <c r="BS41" s="63"/>
      <c r="BT41" s="61"/>
      <c r="BU41" s="62"/>
      <c r="BV41" s="62"/>
      <c r="BW41" s="62"/>
      <c r="BX41" s="62"/>
      <c r="BY41" s="62"/>
      <c r="BZ41" s="62"/>
      <c r="CA41" s="62"/>
      <c r="CB41" s="62"/>
      <c r="CC41" s="63"/>
      <c r="CD41" s="61"/>
      <c r="CE41" s="62"/>
      <c r="CF41" s="62"/>
      <c r="CG41" s="62"/>
      <c r="CH41" s="62"/>
      <c r="CI41" s="62"/>
      <c r="CJ41" s="62"/>
      <c r="CK41" s="62"/>
      <c r="CL41" s="62"/>
      <c r="CM41" s="63"/>
      <c r="CN41" s="67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9"/>
    </row>
    <row r="42" spans="1:108" s="6" customFormat="1" ht="15" customHeight="1">
      <c r="A42" s="94" t="s">
        <v>109</v>
      </c>
      <c r="B42" s="95"/>
      <c r="C42" s="95"/>
      <c r="D42" s="95"/>
      <c r="E42" s="95"/>
      <c r="F42" s="95"/>
      <c r="G42" s="95"/>
      <c r="H42" s="95"/>
      <c r="I42" s="96"/>
      <c r="J42" s="5"/>
      <c r="K42" s="97" t="s">
        <v>24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7"/>
      <c r="BI42" s="61" t="s">
        <v>5</v>
      </c>
      <c r="BJ42" s="62"/>
      <c r="BK42" s="62"/>
      <c r="BL42" s="62"/>
      <c r="BM42" s="62"/>
      <c r="BN42" s="62"/>
      <c r="BO42" s="62"/>
      <c r="BP42" s="62"/>
      <c r="BQ42" s="62"/>
      <c r="BR42" s="62"/>
      <c r="BS42" s="63"/>
      <c r="BT42" s="61"/>
      <c r="BU42" s="62"/>
      <c r="BV42" s="62"/>
      <c r="BW42" s="62"/>
      <c r="BX42" s="62"/>
      <c r="BY42" s="62"/>
      <c r="BZ42" s="62"/>
      <c r="CA42" s="62"/>
      <c r="CB42" s="62"/>
      <c r="CC42" s="63"/>
      <c r="CD42" s="61"/>
      <c r="CE42" s="62"/>
      <c r="CF42" s="62"/>
      <c r="CG42" s="62"/>
      <c r="CH42" s="62"/>
      <c r="CI42" s="62"/>
      <c r="CJ42" s="62"/>
      <c r="CK42" s="62"/>
      <c r="CL42" s="62"/>
      <c r="CM42" s="63"/>
      <c r="CN42" s="67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</row>
    <row r="43" spans="1:108" s="6" customFormat="1" ht="72.75" customHeight="1">
      <c r="A43" s="94" t="s">
        <v>110</v>
      </c>
      <c r="B43" s="95"/>
      <c r="C43" s="95"/>
      <c r="D43" s="95"/>
      <c r="E43" s="95"/>
      <c r="F43" s="95"/>
      <c r="G43" s="95"/>
      <c r="H43" s="95"/>
      <c r="I43" s="96"/>
      <c r="J43" s="5"/>
      <c r="K43" s="97" t="s">
        <v>59</v>
      </c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7"/>
      <c r="BI43" s="61" t="s">
        <v>5</v>
      </c>
      <c r="BJ43" s="62"/>
      <c r="BK43" s="62"/>
      <c r="BL43" s="62"/>
      <c r="BM43" s="62"/>
      <c r="BN43" s="62"/>
      <c r="BO43" s="62"/>
      <c r="BP43" s="62"/>
      <c r="BQ43" s="62"/>
      <c r="BR43" s="62"/>
      <c r="BS43" s="63"/>
      <c r="BT43" s="61"/>
      <c r="BU43" s="62"/>
      <c r="BV43" s="62"/>
      <c r="BW43" s="62"/>
      <c r="BX43" s="62"/>
      <c r="BY43" s="62"/>
      <c r="BZ43" s="62"/>
      <c r="CA43" s="62"/>
      <c r="CB43" s="62"/>
      <c r="CC43" s="63"/>
      <c r="CD43" s="61"/>
      <c r="CE43" s="62"/>
      <c r="CF43" s="62"/>
      <c r="CG43" s="62"/>
      <c r="CH43" s="62"/>
      <c r="CI43" s="62"/>
      <c r="CJ43" s="62"/>
      <c r="CK43" s="62"/>
      <c r="CL43" s="62"/>
      <c r="CM43" s="63"/>
      <c r="CN43" s="67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9"/>
    </row>
    <row r="44" spans="1:108" s="6" customFormat="1" ht="30" customHeight="1">
      <c r="A44" s="94" t="s">
        <v>111</v>
      </c>
      <c r="B44" s="95"/>
      <c r="C44" s="95"/>
      <c r="D44" s="95"/>
      <c r="E44" s="95"/>
      <c r="F44" s="95"/>
      <c r="G44" s="95"/>
      <c r="H44" s="95"/>
      <c r="I44" s="96"/>
      <c r="J44" s="5"/>
      <c r="K44" s="97" t="s">
        <v>60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7"/>
      <c r="BI44" s="61" t="s">
        <v>61</v>
      </c>
      <c r="BJ44" s="62"/>
      <c r="BK44" s="62"/>
      <c r="BL44" s="62"/>
      <c r="BM44" s="62"/>
      <c r="BN44" s="62"/>
      <c r="BO44" s="62"/>
      <c r="BP44" s="62"/>
      <c r="BQ44" s="62"/>
      <c r="BR44" s="62"/>
      <c r="BS44" s="63"/>
      <c r="BT44" s="61"/>
      <c r="BU44" s="62"/>
      <c r="BV44" s="62"/>
      <c r="BW44" s="62"/>
      <c r="BX44" s="62"/>
      <c r="BY44" s="62"/>
      <c r="BZ44" s="62"/>
      <c r="CA44" s="62"/>
      <c r="CB44" s="62"/>
      <c r="CC44" s="63"/>
      <c r="CD44" s="61"/>
      <c r="CE44" s="62"/>
      <c r="CF44" s="62"/>
      <c r="CG44" s="62"/>
      <c r="CH44" s="62"/>
      <c r="CI44" s="62"/>
      <c r="CJ44" s="62"/>
      <c r="CK44" s="62"/>
      <c r="CL44" s="62"/>
      <c r="CM44" s="63"/>
      <c r="CN44" s="67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</row>
    <row r="45" spans="1:108" s="6" customFormat="1" ht="111.75" customHeight="1">
      <c r="A45" s="94" t="s">
        <v>112</v>
      </c>
      <c r="B45" s="95"/>
      <c r="C45" s="95"/>
      <c r="D45" s="95"/>
      <c r="E45" s="95"/>
      <c r="F45" s="95"/>
      <c r="G45" s="95"/>
      <c r="H45" s="95"/>
      <c r="I45" s="96"/>
      <c r="J45" s="5"/>
      <c r="K45" s="97" t="s">
        <v>63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7"/>
      <c r="BI45" s="61" t="s">
        <v>5</v>
      </c>
      <c r="BJ45" s="62"/>
      <c r="BK45" s="62"/>
      <c r="BL45" s="62"/>
      <c r="BM45" s="62"/>
      <c r="BN45" s="62"/>
      <c r="BO45" s="62"/>
      <c r="BP45" s="62"/>
      <c r="BQ45" s="62"/>
      <c r="BR45" s="62"/>
      <c r="BS45" s="63"/>
      <c r="BT45" s="61"/>
      <c r="BU45" s="62"/>
      <c r="BV45" s="62"/>
      <c r="BW45" s="62"/>
      <c r="BX45" s="62"/>
      <c r="BY45" s="62"/>
      <c r="BZ45" s="62"/>
      <c r="CA45" s="62"/>
      <c r="CB45" s="62"/>
      <c r="CC45" s="63"/>
      <c r="CD45" s="61"/>
      <c r="CE45" s="62"/>
      <c r="CF45" s="62"/>
      <c r="CG45" s="62"/>
      <c r="CH45" s="62"/>
      <c r="CI45" s="62"/>
      <c r="CJ45" s="62"/>
      <c r="CK45" s="62"/>
      <c r="CL45" s="62"/>
      <c r="CM45" s="63"/>
      <c r="CN45" s="67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</row>
    <row r="46" spans="1:108" s="6" customFormat="1" ht="30" customHeight="1">
      <c r="A46" s="94" t="s">
        <v>113</v>
      </c>
      <c r="B46" s="95"/>
      <c r="C46" s="95"/>
      <c r="D46" s="95"/>
      <c r="E46" s="95"/>
      <c r="F46" s="95"/>
      <c r="G46" s="95"/>
      <c r="H46" s="95"/>
      <c r="I46" s="96"/>
      <c r="J46" s="5"/>
      <c r="K46" s="97" t="s">
        <v>114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7"/>
      <c r="BI46" s="61" t="s">
        <v>5</v>
      </c>
      <c r="BJ46" s="62"/>
      <c r="BK46" s="62"/>
      <c r="BL46" s="62"/>
      <c r="BM46" s="62"/>
      <c r="BN46" s="62"/>
      <c r="BO46" s="62"/>
      <c r="BP46" s="62"/>
      <c r="BQ46" s="62"/>
      <c r="BR46" s="62"/>
      <c r="BS46" s="63"/>
      <c r="BT46" s="61"/>
      <c r="BU46" s="62"/>
      <c r="BV46" s="62"/>
      <c r="BW46" s="62"/>
      <c r="BX46" s="62"/>
      <c r="BY46" s="62"/>
      <c r="BZ46" s="62"/>
      <c r="CA46" s="62"/>
      <c r="CB46" s="62"/>
      <c r="CC46" s="63"/>
      <c r="CD46" s="61"/>
      <c r="CE46" s="62"/>
      <c r="CF46" s="62"/>
      <c r="CG46" s="62"/>
      <c r="CH46" s="62"/>
      <c r="CI46" s="62"/>
      <c r="CJ46" s="62"/>
      <c r="CK46" s="62"/>
      <c r="CL46" s="62"/>
      <c r="CM46" s="63"/>
      <c r="CN46" s="67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9"/>
    </row>
    <row r="47" spans="1:108" s="6" customFormat="1" ht="45" customHeight="1">
      <c r="A47" s="94" t="s">
        <v>15</v>
      </c>
      <c r="B47" s="95"/>
      <c r="C47" s="95"/>
      <c r="D47" s="95"/>
      <c r="E47" s="95"/>
      <c r="F47" s="95"/>
      <c r="G47" s="95"/>
      <c r="H47" s="95"/>
      <c r="I47" s="96"/>
      <c r="J47" s="5"/>
      <c r="K47" s="97" t="s">
        <v>25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7"/>
      <c r="BI47" s="61" t="s">
        <v>5</v>
      </c>
      <c r="BJ47" s="62"/>
      <c r="BK47" s="62"/>
      <c r="BL47" s="62"/>
      <c r="BM47" s="62"/>
      <c r="BN47" s="62"/>
      <c r="BO47" s="62"/>
      <c r="BP47" s="62"/>
      <c r="BQ47" s="62"/>
      <c r="BR47" s="62"/>
      <c r="BS47" s="63"/>
      <c r="BT47" s="61">
        <v>-699.224579786058</v>
      </c>
      <c r="BU47" s="62"/>
      <c r="BV47" s="62"/>
      <c r="BW47" s="62"/>
      <c r="BX47" s="62"/>
      <c r="BY47" s="62"/>
      <c r="BZ47" s="62"/>
      <c r="CA47" s="62"/>
      <c r="CB47" s="62"/>
      <c r="CC47" s="63"/>
      <c r="CD47" s="61"/>
      <c r="CE47" s="62"/>
      <c r="CF47" s="62"/>
      <c r="CG47" s="62"/>
      <c r="CH47" s="62"/>
      <c r="CI47" s="62"/>
      <c r="CJ47" s="62"/>
      <c r="CK47" s="62"/>
      <c r="CL47" s="62"/>
      <c r="CM47" s="63"/>
      <c r="CN47" s="67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</row>
    <row r="48" spans="1:108" s="6" customFormat="1" ht="30" customHeight="1">
      <c r="A48" s="94" t="s">
        <v>16</v>
      </c>
      <c r="B48" s="95"/>
      <c r="C48" s="95"/>
      <c r="D48" s="95"/>
      <c r="E48" s="95"/>
      <c r="F48" s="95"/>
      <c r="G48" s="95"/>
      <c r="H48" s="95"/>
      <c r="I48" s="96"/>
      <c r="J48" s="5"/>
      <c r="K48" s="97" t="s">
        <v>64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7"/>
      <c r="BI48" s="61" t="s">
        <v>5</v>
      </c>
      <c r="BJ48" s="62"/>
      <c r="BK48" s="62"/>
      <c r="BL48" s="62"/>
      <c r="BM48" s="62"/>
      <c r="BN48" s="62"/>
      <c r="BO48" s="62"/>
      <c r="BP48" s="62"/>
      <c r="BQ48" s="62"/>
      <c r="BR48" s="62"/>
      <c r="BS48" s="63"/>
      <c r="BT48" s="61"/>
      <c r="BU48" s="62"/>
      <c r="BV48" s="62"/>
      <c r="BW48" s="62"/>
      <c r="BX48" s="62"/>
      <c r="BY48" s="62"/>
      <c r="BZ48" s="62"/>
      <c r="CA48" s="62"/>
      <c r="CB48" s="62"/>
      <c r="CC48" s="63"/>
      <c r="CD48" s="61"/>
      <c r="CE48" s="62"/>
      <c r="CF48" s="62"/>
      <c r="CG48" s="62"/>
      <c r="CH48" s="62"/>
      <c r="CI48" s="62"/>
      <c r="CJ48" s="62"/>
      <c r="CK48" s="62"/>
      <c r="CL48" s="62"/>
      <c r="CM48" s="63"/>
      <c r="CN48" s="67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9"/>
    </row>
    <row r="49" spans="1:108" s="6" customFormat="1" ht="45" customHeight="1">
      <c r="A49" s="94" t="s">
        <v>17</v>
      </c>
      <c r="B49" s="95"/>
      <c r="C49" s="95"/>
      <c r="D49" s="95"/>
      <c r="E49" s="95"/>
      <c r="F49" s="95"/>
      <c r="G49" s="95"/>
      <c r="H49" s="95"/>
      <c r="I49" s="96"/>
      <c r="J49" s="5"/>
      <c r="K49" s="97" t="s">
        <v>65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7"/>
      <c r="BI49" s="61" t="s">
        <v>5</v>
      </c>
      <c r="BJ49" s="62"/>
      <c r="BK49" s="62"/>
      <c r="BL49" s="62"/>
      <c r="BM49" s="62"/>
      <c r="BN49" s="62"/>
      <c r="BO49" s="62"/>
      <c r="BP49" s="62"/>
      <c r="BQ49" s="62"/>
      <c r="BR49" s="62"/>
      <c r="BS49" s="63"/>
      <c r="BT49" s="61"/>
      <c r="BU49" s="62"/>
      <c r="BV49" s="62"/>
      <c r="BW49" s="62"/>
      <c r="BX49" s="62"/>
      <c r="BY49" s="62"/>
      <c r="BZ49" s="62"/>
      <c r="CA49" s="62"/>
      <c r="CB49" s="62"/>
      <c r="CC49" s="63"/>
      <c r="CD49" s="61"/>
      <c r="CE49" s="62"/>
      <c r="CF49" s="62"/>
      <c r="CG49" s="62"/>
      <c r="CH49" s="62"/>
      <c r="CI49" s="62"/>
      <c r="CJ49" s="62"/>
      <c r="CK49" s="62"/>
      <c r="CL49" s="62"/>
      <c r="CM49" s="63"/>
      <c r="CN49" s="67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9"/>
    </row>
    <row r="50" spans="1:108" s="6" customFormat="1" ht="30" customHeight="1">
      <c r="A50" s="94" t="s">
        <v>7</v>
      </c>
      <c r="B50" s="95"/>
      <c r="C50" s="95"/>
      <c r="D50" s="95"/>
      <c r="E50" s="95"/>
      <c r="F50" s="95"/>
      <c r="G50" s="95"/>
      <c r="H50" s="95"/>
      <c r="I50" s="96"/>
      <c r="J50" s="5"/>
      <c r="K50" s="97" t="s">
        <v>115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7"/>
      <c r="BI50" s="61" t="s">
        <v>66</v>
      </c>
      <c r="BJ50" s="62"/>
      <c r="BK50" s="62"/>
      <c r="BL50" s="62"/>
      <c r="BM50" s="62"/>
      <c r="BN50" s="62"/>
      <c r="BO50" s="62"/>
      <c r="BP50" s="62"/>
      <c r="BQ50" s="62"/>
      <c r="BR50" s="62"/>
      <c r="BS50" s="63"/>
      <c r="BT50" s="61"/>
      <c r="BU50" s="62"/>
      <c r="BV50" s="62"/>
      <c r="BW50" s="62"/>
      <c r="BX50" s="62"/>
      <c r="BY50" s="62"/>
      <c r="BZ50" s="62"/>
      <c r="CA50" s="62"/>
      <c r="CB50" s="62"/>
      <c r="CC50" s="63"/>
      <c r="CD50" s="61"/>
      <c r="CE50" s="62"/>
      <c r="CF50" s="62"/>
      <c r="CG50" s="62"/>
      <c r="CH50" s="62"/>
      <c r="CI50" s="62"/>
      <c r="CJ50" s="62"/>
      <c r="CK50" s="62"/>
      <c r="CL50" s="62"/>
      <c r="CM50" s="63"/>
      <c r="CN50" s="67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9"/>
    </row>
    <row r="51" spans="1:108" s="6" customFormat="1" ht="60" customHeight="1">
      <c r="A51" s="94" t="s">
        <v>47</v>
      </c>
      <c r="B51" s="95"/>
      <c r="C51" s="95"/>
      <c r="D51" s="95"/>
      <c r="E51" s="95"/>
      <c r="F51" s="95"/>
      <c r="G51" s="95"/>
      <c r="H51" s="95"/>
      <c r="I51" s="96"/>
      <c r="J51" s="5"/>
      <c r="K51" s="97" t="s">
        <v>116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7"/>
      <c r="BI51" s="61" t="s">
        <v>5</v>
      </c>
      <c r="BJ51" s="62"/>
      <c r="BK51" s="62"/>
      <c r="BL51" s="62"/>
      <c r="BM51" s="62"/>
      <c r="BN51" s="62"/>
      <c r="BO51" s="62"/>
      <c r="BP51" s="62"/>
      <c r="BQ51" s="62"/>
      <c r="BR51" s="62"/>
      <c r="BS51" s="63"/>
      <c r="BT51" s="61"/>
      <c r="BU51" s="62"/>
      <c r="BV51" s="62"/>
      <c r="BW51" s="62"/>
      <c r="BX51" s="62"/>
      <c r="BY51" s="62"/>
      <c r="BZ51" s="62"/>
      <c r="CA51" s="62"/>
      <c r="CB51" s="62"/>
      <c r="CC51" s="63"/>
      <c r="CD51" s="61"/>
      <c r="CE51" s="62"/>
      <c r="CF51" s="62"/>
      <c r="CG51" s="62"/>
      <c r="CH51" s="62"/>
      <c r="CI51" s="62"/>
      <c r="CJ51" s="62"/>
      <c r="CK51" s="62"/>
      <c r="CL51" s="62"/>
      <c r="CM51" s="63"/>
      <c r="CN51" s="67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9"/>
    </row>
    <row r="52" spans="1:108" s="6" customFormat="1" ht="57" customHeight="1">
      <c r="A52" s="94" t="s">
        <v>26</v>
      </c>
      <c r="B52" s="95"/>
      <c r="C52" s="95"/>
      <c r="D52" s="95"/>
      <c r="E52" s="95"/>
      <c r="F52" s="95"/>
      <c r="G52" s="95"/>
      <c r="H52" s="95"/>
      <c r="I52" s="96"/>
      <c r="J52" s="5"/>
      <c r="K52" s="97" t="s">
        <v>68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7"/>
      <c r="BI52" s="61" t="s">
        <v>38</v>
      </c>
      <c r="BJ52" s="62"/>
      <c r="BK52" s="62"/>
      <c r="BL52" s="62"/>
      <c r="BM52" s="62"/>
      <c r="BN52" s="62"/>
      <c r="BO52" s="62"/>
      <c r="BP52" s="62"/>
      <c r="BQ52" s="62"/>
      <c r="BR52" s="62"/>
      <c r="BS52" s="63"/>
      <c r="BT52" s="61" t="s">
        <v>38</v>
      </c>
      <c r="BU52" s="62"/>
      <c r="BV52" s="62"/>
      <c r="BW52" s="62"/>
      <c r="BX52" s="62"/>
      <c r="BY52" s="62"/>
      <c r="BZ52" s="62"/>
      <c r="CA52" s="62"/>
      <c r="CB52" s="62"/>
      <c r="CC52" s="63"/>
      <c r="CD52" s="61" t="s">
        <v>38</v>
      </c>
      <c r="CE52" s="62"/>
      <c r="CF52" s="62"/>
      <c r="CG52" s="62"/>
      <c r="CH52" s="62"/>
      <c r="CI52" s="62"/>
      <c r="CJ52" s="62"/>
      <c r="CK52" s="62"/>
      <c r="CL52" s="62"/>
      <c r="CM52" s="63"/>
      <c r="CN52" s="81" t="s">
        <v>38</v>
      </c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s="6" customFormat="1" ht="30" customHeight="1">
      <c r="A53" s="94" t="s">
        <v>6</v>
      </c>
      <c r="B53" s="95"/>
      <c r="C53" s="95"/>
      <c r="D53" s="95"/>
      <c r="E53" s="95"/>
      <c r="F53" s="95"/>
      <c r="G53" s="95"/>
      <c r="H53" s="95"/>
      <c r="I53" s="96"/>
      <c r="J53" s="5"/>
      <c r="K53" s="97" t="s">
        <v>69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7"/>
      <c r="BI53" s="61" t="s">
        <v>70</v>
      </c>
      <c r="BJ53" s="62"/>
      <c r="BK53" s="62"/>
      <c r="BL53" s="62"/>
      <c r="BM53" s="62"/>
      <c r="BN53" s="62"/>
      <c r="BO53" s="62"/>
      <c r="BP53" s="62"/>
      <c r="BQ53" s="62"/>
      <c r="BR53" s="62"/>
      <c r="BS53" s="63"/>
      <c r="BT53" s="61"/>
      <c r="BU53" s="62"/>
      <c r="BV53" s="62"/>
      <c r="BW53" s="62"/>
      <c r="BX53" s="62"/>
      <c r="BY53" s="62"/>
      <c r="BZ53" s="62"/>
      <c r="CA53" s="62"/>
      <c r="CB53" s="62"/>
      <c r="CC53" s="63"/>
      <c r="CD53" s="61"/>
      <c r="CE53" s="62"/>
      <c r="CF53" s="62"/>
      <c r="CG53" s="62"/>
      <c r="CH53" s="62"/>
      <c r="CI53" s="62"/>
      <c r="CJ53" s="62"/>
      <c r="CK53" s="62"/>
      <c r="CL53" s="62"/>
      <c r="CM53" s="63"/>
      <c r="CN53" s="67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9"/>
    </row>
    <row r="54" spans="1:108" s="6" customFormat="1" ht="15" customHeight="1">
      <c r="A54" s="94" t="s">
        <v>71</v>
      </c>
      <c r="B54" s="95"/>
      <c r="C54" s="95"/>
      <c r="D54" s="95"/>
      <c r="E54" s="95"/>
      <c r="F54" s="95"/>
      <c r="G54" s="95"/>
      <c r="H54" s="95"/>
      <c r="I54" s="96"/>
      <c r="J54" s="5"/>
      <c r="K54" s="97" t="s">
        <v>72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7"/>
      <c r="BI54" s="61" t="s">
        <v>73</v>
      </c>
      <c r="BJ54" s="62"/>
      <c r="BK54" s="62"/>
      <c r="BL54" s="62"/>
      <c r="BM54" s="62"/>
      <c r="BN54" s="62"/>
      <c r="BO54" s="62"/>
      <c r="BP54" s="62"/>
      <c r="BQ54" s="62"/>
      <c r="BR54" s="62"/>
      <c r="BS54" s="63"/>
      <c r="BT54" s="64">
        <v>40.8</v>
      </c>
      <c r="BU54" s="65"/>
      <c r="BV54" s="65"/>
      <c r="BW54" s="65"/>
      <c r="BX54" s="65"/>
      <c r="BY54" s="65"/>
      <c r="BZ54" s="65"/>
      <c r="CA54" s="65"/>
      <c r="CB54" s="65"/>
      <c r="CC54" s="66"/>
      <c r="CD54" s="64">
        <v>40.8</v>
      </c>
      <c r="CE54" s="65"/>
      <c r="CF54" s="65"/>
      <c r="CG54" s="65"/>
      <c r="CH54" s="65"/>
      <c r="CI54" s="65"/>
      <c r="CJ54" s="65"/>
      <c r="CK54" s="65"/>
      <c r="CL54" s="65"/>
      <c r="CM54" s="66"/>
      <c r="CN54" s="67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9"/>
    </row>
    <row r="55" spans="1:108" s="6" customFormat="1" ht="30" customHeight="1">
      <c r="A55" s="94" t="s">
        <v>136</v>
      </c>
      <c r="B55" s="95"/>
      <c r="C55" s="95"/>
      <c r="D55" s="95"/>
      <c r="E55" s="95"/>
      <c r="F55" s="95"/>
      <c r="G55" s="95"/>
      <c r="H55" s="95"/>
      <c r="I55" s="96"/>
      <c r="J55" s="5"/>
      <c r="K55" s="97" t="s">
        <v>138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7"/>
      <c r="BI55" s="61" t="s">
        <v>73</v>
      </c>
      <c r="BJ55" s="62"/>
      <c r="BK55" s="62"/>
      <c r="BL55" s="62"/>
      <c r="BM55" s="62"/>
      <c r="BN55" s="62"/>
      <c r="BO55" s="62"/>
      <c r="BP55" s="62"/>
      <c r="BQ55" s="62"/>
      <c r="BR55" s="62"/>
      <c r="BS55" s="63"/>
      <c r="BT55" s="64">
        <v>20</v>
      </c>
      <c r="BU55" s="65"/>
      <c r="BV55" s="65"/>
      <c r="BW55" s="65"/>
      <c r="BX55" s="65"/>
      <c r="BY55" s="65"/>
      <c r="BZ55" s="65"/>
      <c r="CA55" s="65"/>
      <c r="CB55" s="65"/>
      <c r="CC55" s="66"/>
      <c r="CD55" s="64">
        <v>20</v>
      </c>
      <c r="CE55" s="65"/>
      <c r="CF55" s="65"/>
      <c r="CG55" s="65"/>
      <c r="CH55" s="65"/>
      <c r="CI55" s="65"/>
      <c r="CJ55" s="65"/>
      <c r="CK55" s="65"/>
      <c r="CL55" s="65"/>
      <c r="CM55" s="66"/>
      <c r="CN55" s="67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9"/>
    </row>
    <row r="56" spans="1:108" s="6" customFormat="1" ht="30" customHeight="1">
      <c r="A56" s="94" t="s">
        <v>137</v>
      </c>
      <c r="B56" s="95"/>
      <c r="C56" s="95"/>
      <c r="D56" s="95"/>
      <c r="E56" s="95"/>
      <c r="F56" s="95"/>
      <c r="G56" s="95"/>
      <c r="H56" s="95"/>
      <c r="I56" s="96"/>
      <c r="J56" s="5"/>
      <c r="K56" s="97" t="s">
        <v>139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7"/>
      <c r="BI56" s="61" t="s">
        <v>73</v>
      </c>
      <c r="BJ56" s="62"/>
      <c r="BK56" s="62"/>
      <c r="BL56" s="62"/>
      <c r="BM56" s="62"/>
      <c r="BN56" s="62"/>
      <c r="BO56" s="62"/>
      <c r="BP56" s="62"/>
      <c r="BQ56" s="62"/>
      <c r="BR56" s="62"/>
      <c r="BS56" s="63"/>
      <c r="BT56" s="64">
        <v>20.8</v>
      </c>
      <c r="BU56" s="65"/>
      <c r="BV56" s="65"/>
      <c r="BW56" s="65"/>
      <c r="BX56" s="65"/>
      <c r="BY56" s="65"/>
      <c r="BZ56" s="65"/>
      <c r="CA56" s="65"/>
      <c r="CB56" s="65"/>
      <c r="CC56" s="66"/>
      <c r="CD56" s="64">
        <v>20.8</v>
      </c>
      <c r="CE56" s="65"/>
      <c r="CF56" s="65"/>
      <c r="CG56" s="65"/>
      <c r="CH56" s="65"/>
      <c r="CI56" s="65"/>
      <c r="CJ56" s="65"/>
      <c r="CK56" s="65"/>
      <c r="CL56" s="65"/>
      <c r="CM56" s="66"/>
      <c r="CN56" s="67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9"/>
    </row>
    <row r="57" spans="1:108" s="6" customFormat="1" ht="30" customHeight="1">
      <c r="A57" s="94" t="s">
        <v>74</v>
      </c>
      <c r="B57" s="95"/>
      <c r="C57" s="95"/>
      <c r="D57" s="95"/>
      <c r="E57" s="95"/>
      <c r="F57" s="95"/>
      <c r="G57" s="95"/>
      <c r="H57" s="95"/>
      <c r="I57" s="96"/>
      <c r="J57" s="5"/>
      <c r="K57" s="97" t="s">
        <v>75</v>
      </c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7"/>
      <c r="BI57" s="61" t="s">
        <v>76</v>
      </c>
      <c r="BJ57" s="62"/>
      <c r="BK57" s="62"/>
      <c r="BL57" s="62"/>
      <c r="BM57" s="62"/>
      <c r="BN57" s="62"/>
      <c r="BO57" s="62"/>
      <c r="BP57" s="62"/>
      <c r="BQ57" s="62"/>
      <c r="BR57" s="62"/>
      <c r="BS57" s="63"/>
      <c r="BT57" s="61">
        <v>280.04</v>
      </c>
      <c r="BU57" s="62"/>
      <c r="BV57" s="62"/>
      <c r="BW57" s="62"/>
      <c r="BX57" s="62"/>
      <c r="BY57" s="62"/>
      <c r="BZ57" s="62"/>
      <c r="CA57" s="62"/>
      <c r="CB57" s="62"/>
      <c r="CC57" s="63"/>
      <c r="CD57" s="61">
        <v>280.04</v>
      </c>
      <c r="CE57" s="62"/>
      <c r="CF57" s="62"/>
      <c r="CG57" s="62"/>
      <c r="CH57" s="62"/>
      <c r="CI57" s="62"/>
      <c r="CJ57" s="62"/>
      <c r="CK57" s="62"/>
      <c r="CL57" s="62"/>
      <c r="CM57" s="63"/>
      <c r="CN57" s="67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9"/>
    </row>
    <row r="58" spans="1:108" s="6" customFormat="1" ht="41.25" customHeight="1">
      <c r="A58" s="94" t="s">
        <v>122</v>
      </c>
      <c r="B58" s="95"/>
      <c r="C58" s="95"/>
      <c r="D58" s="95"/>
      <c r="E58" s="95"/>
      <c r="F58" s="95"/>
      <c r="G58" s="95"/>
      <c r="H58" s="95"/>
      <c r="I58" s="96"/>
      <c r="J58" s="5"/>
      <c r="K58" s="97" t="s">
        <v>124</v>
      </c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7"/>
      <c r="BI58" s="61" t="s">
        <v>76</v>
      </c>
      <c r="BJ58" s="62"/>
      <c r="BK58" s="62"/>
      <c r="BL58" s="62"/>
      <c r="BM58" s="62"/>
      <c r="BN58" s="62"/>
      <c r="BO58" s="62"/>
      <c r="BP58" s="62"/>
      <c r="BQ58" s="62"/>
      <c r="BR58" s="62"/>
      <c r="BS58" s="63"/>
      <c r="BT58" s="61">
        <v>147.74</v>
      </c>
      <c r="BU58" s="62"/>
      <c r="BV58" s="62"/>
      <c r="BW58" s="62"/>
      <c r="BX58" s="62"/>
      <c r="BY58" s="62"/>
      <c r="BZ58" s="62"/>
      <c r="CA58" s="62"/>
      <c r="CB58" s="62"/>
      <c r="CC58" s="63"/>
      <c r="CD58" s="61">
        <v>147.74</v>
      </c>
      <c r="CE58" s="62"/>
      <c r="CF58" s="62"/>
      <c r="CG58" s="62"/>
      <c r="CH58" s="62"/>
      <c r="CI58" s="62"/>
      <c r="CJ58" s="62"/>
      <c r="CK58" s="62"/>
      <c r="CL58" s="62"/>
      <c r="CM58" s="63"/>
      <c r="CN58" s="67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9"/>
    </row>
    <row r="59" spans="1:108" s="6" customFormat="1" ht="36" customHeight="1">
      <c r="A59" s="94" t="s">
        <v>123</v>
      </c>
      <c r="B59" s="95"/>
      <c r="C59" s="95"/>
      <c r="D59" s="95"/>
      <c r="E59" s="95"/>
      <c r="F59" s="95"/>
      <c r="G59" s="95"/>
      <c r="H59" s="95"/>
      <c r="I59" s="96"/>
      <c r="J59" s="5"/>
      <c r="K59" s="97" t="s">
        <v>125</v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7"/>
      <c r="BI59" s="61" t="s">
        <v>76</v>
      </c>
      <c r="BJ59" s="62"/>
      <c r="BK59" s="62"/>
      <c r="BL59" s="62"/>
      <c r="BM59" s="62"/>
      <c r="BN59" s="62"/>
      <c r="BO59" s="62"/>
      <c r="BP59" s="62"/>
      <c r="BQ59" s="62"/>
      <c r="BR59" s="62"/>
      <c r="BS59" s="63"/>
      <c r="BT59" s="61">
        <v>132.3</v>
      </c>
      <c r="BU59" s="62"/>
      <c r="BV59" s="62"/>
      <c r="BW59" s="62"/>
      <c r="BX59" s="62"/>
      <c r="BY59" s="62"/>
      <c r="BZ59" s="62"/>
      <c r="CA59" s="62"/>
      <c r="CB59" s="62"/>
      <c r="CC59" s="63"/>
      <c r="CD59" s="61">
        <v>132.3</v>
      </c>
      <c r="CE59" s="62"/>
      <c r="CF59" s="62"/>
      <c r="CG59" s="62"/>
      <c r="CH59" s="62"/>
      <c r="CI59" s="62"/>
      <c r="CJ59" s="62"/>
      <c r="CK59" s="62"/>
      <c r="CL59" s="62"/>
      <c r="CM59" s="63"/>
      <c r="CN59" s="67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9"/>
    </row>
    <row r="60" spans="1:108" s="6" customFormat="1" ht="30" customHeight="1">
      <c r="A60" s="94" t="s">
        <v>77</v>
      </c>
      <c r="B60" s="95"/>
      <c r="C60" s="95"/>
      <c r="D60" s="95"/>
      <c r="E60" s="95"/>
      <c r="F60" s="95"/>
      <c r="G60" s="95"/>
      <c r="H60" s="95"/>
      <c r="I60" s="96"/>
      <c r="J60" s="5"/>
      <c r="K60" s="97" t="s">
        <v>78</v>
      </c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7"/>
      <c r="BI60" s="61" t="s">
        <v>76</v>
      </c>
      <c r="BJ60" s="62"/>
      <c r="BK60" s="62"/>
      <c r="BL60" s="62"/>
      <c r="BM60" s="62"/>
      <c r="BN60" s="62"/>
      <c r="BO60" s="62"/>
      <c r="BP60" s="62"/>
      <c r="BQ60" s="62"/>
      <c r="BR60" s="62"/>
      <c r="BS60" s="63"/>
      <c r="BT60" s="64">
        <f>BT61+BT62+BT63</f>
        <v>599.5</v>
      </c>
      <c r="BU60" s="62"/>
      <c r="BV60" s="62"/>
      <c r="BW60" s="62"/>
      <c r="BX60" s="62"/>
      <c r="BY60" s="62"/>
      <c r="BZ60" s="62"/>
      <c r="CA60" s="62"/>
      <c r="CB60" s="62"/>
      <c r="CC60" s="63"/>
      <c r="CD60" s="64">
        <f>CD61+CD62+CD63</f>
        <v>599.5</v>
      </c>
      <c r="CE60" s="62"/>
      <c r="CF60" s="62"/>
      <c r="CG60" s="62"/>
      <c r="CH60" s="62"/>
      <c r="CI60" s="62"/>
      <c r="CJ60" s="62"/>
      <c r="CK60" s="62"/>
      <c r="CL60" s="62"/>
      <c r="CM60" s="63"/>
      <c r="CN60" s="67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9"/>
    </row>
    <row r="61" spans="1:108" s="6" customFormat="1" ht="30" customHeight="1">
      <c r="A61" s="94" t="s">
        <v>126</v>
      </c>
      <c r="B61" s="95"/>
      <c r="C61" s="95"/>
      <c r="D61" s="95"/>
      <c r="E61" s="95"/>
      <c r="F61" s="95"/>
      <c r="G61" s="95"/>
      <c r="H61" s="95"/>
      <c r="I61" s="96"/>
      <c r="J61" s="5"/>
      <c r="K61" s="97" t="s">
        <v>128</v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7"/>
      <c r="BI61" s="61" t="s">
        <v>76</v>
      </c>
      <c r="BJ61" s="62"/>
      <c r="BK61" s="62"/>
      <c r="BL61" s="62"/>
      <c r="BM61" s="62"/>
      <c r="BN61" s="62"/>
      <c r="BO61" s="62"/>
      <c r="BP61" s="62"/>
      <c r="BQ61" s="62"/>
      <c r="BR61" s="62"/>
      <c r="BS61" s="63"/>
      <c r="BT61" s="61">
        <v>162.6</v>
      </c>
      <c r="BU61" s="62"/>
      <c r="BV61" s="62"/>
      <c r="BW61" s="62"/>
      <c r="BX61" s="62"/>
      <c r="BY61" s="62"/>
      <c r="BZ61" s="62"/>
      <c r="CA61" s="62"/>
      <c r="CB61" s="62"/>
      <c r="CC61" s="63"/>
      <c r="CD61" s="61">
        <v>162.6</v>
      </c>
      <c r="CE61" s="62"/>
      <c r="CF61" s="62"/>
      <c r="CG61" s="62"/>
      <c r="CH61" s="62"/>
      <c r="CI61" s="62"/>
      <c r="CJ61" s="62"/>
      <c r="CK61" s="62"/>
      <c r="CL61" s="62"/>
      <c r="CM61" s="63"/>
      <c r="CN61" s="67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9"/>
    </row>
    <row r="62" spans="1:108" s="6" customFormat="1" ht="30" customHeight="1">
      <c r="A62" s="94" t="s">
        <v>127</v>
      </c>
      <c r="B62" s="95"/>
      <c r="C62" s="95"/>
      <c r="D62" s="95"/>
      <c r="E62" s="95"/>
      <c r="F62" s="95"/>
      <c r="G62" s="95"/>
      <c r="H62" s="95"/>
      <c r="I62" s="96"/>
      <c r="J62" s="5"/>
      <c r="K62" s="97" t="s">
        <v>129</v>
      </c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7"/>
      <c r="BI62" s="61" t="s">
        <v>76</v>
      </c>
      <c r="BJ62" s="62"/>
      <c r="BK62" s="62"/>
      <c r="BL62" s="62"/>
      <c r="BM62" s="62"/>
      <c r="BN62" s="62"/>
      <c r="BO62" s="62"/>
      <c r="BP62" s="62"/>
      <c r="BQ62" s="62"/>
      <c r="BR62" s="62"/>
      <c r="BS62" s="63"/>
      <c r="BT62" s="64">
        <v>308</v>
      </c>
      <c r="BU62" s="65"/>
      <c r="BV62" s="65"/>
      <c r="BW62" s="65"/>
      <c r="BX62" s="65"/>
      <c r="BY62" s="65"/>
      <c r="BZ62" s="65"/>
      <c r="CA62" s="65"/>
      <c r="CB62" s="65"/>
      <c r="CC62" s="66"/>
      <c r="CD62" s="64">
        <v>308</v>
      </c>
      <c r="CE62" s="65"/>
      <c r="CF62" s="65"/>
      <c r="CG62" s="65"/>
      <c r="CH62" s="65"/>
      <c r="CI62" s="65"/>
      <c r="CJ62" s="65"/>
      <c r="CK62" s="65"/>
      <c r="CL62" s="65"/>
      <c r="CM62" s="66"/>
      <c r="CN62" s="67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s="6" customFormat="1" ht="30" customHeight="1">
      <c r="A63" s="94" t="s">
        <v>130</v>
      </c>
      <c r="B63" s="95"/>
      <c r="C63" s="95"/>
      <c r="D63" s="95"/>
      <c r="E63" s="95"/>
      <c r="F63" s="95"/>
      <c r="G63" s="95"/>
      <c r="H63" s="95"/>
      <c r="I63" s="96"/>
      <c r="J63" s="5"/>
      <c r="K63" s="97" t="s">
        <v>131</v>
      </c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7"/>
      <c r="BI63" s="61" t="s">
        <v>76</v>
      </c>
      <c r="BJ63" s="62"/>
      <c r="BK63" s="62"/>
      <c r="BL63" s="62"/>
      <c r="BM63" s="62"/>
      <c r="BN63" s="62"/>
      <c r="BO63" s="62"/>
      <c r="BP63" s="62"/>
      <c r="BQ63" s="62"/>
      <c r="BR63" s="62"/>
      <c r="BS63" s="63"/>
      <c r="BT63" s="61">
        <v>128.9</v>
      </c>
      <c r="BU63" s="62"/>
      <c r="BV63" s="62"/>
      <c r="BW63" s="62"/>
      <c r="BX63" s="62"/>
      <c r="BY63" s="62"/>
      <c r="BZ63" s="62"/>
      <c r="CA63" s="62"/>
      <c r="CB63" s="62"/>
      <c r="CC63" s="63"/>
      <c r="CD63" s="61">
        <v>128.9</v>
      </c>
      <c r="CE63" s="62"/>
      <c r="CF63" s="62"/>
      <c r="CG63" s="62"/>
      <c r="CH63" s="62"/>
      <c r="CI63" s="62"/>
      <c r="CJ63" s="62"/>
      <c r="CK63" s="62"/>
      <c r="CL63" s="62"/>
      <c r="CM63" s="63"/>
      <c r="CN63" s="67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9"/>
    </row>
    <row r="64" spans="1:108" s="6" customFormat="1" ht="15" customHeight="1">
      <c r="A64" s="94" t="s">
        <v>79</v>
      </c>
      <c r="B64" s="95"/>
      <c r="C64" s="95"/>
      <c r="D64" s="95"/>
      <c r="E64" s="95"/>
      <c r="F64" s="95"/>
      <c r="G64" s="95"/>
      <c r="H64" s="95"/>
      <c r="I64" s="96"/>
      <c r="J64" s="5"/>
      <c r="K64" s="97" t="s">
        <v>80</v>
      </c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7"/>
      <c r="BI64" s="61" t="s">
        <v>81</v>
      </c>
      <c r="BJ64" s="62"/>
      <c r="BK64" s="62"/>
      <c r="BL64" s="62"/>
      <c r="BM64" s="62"/>
      <c r="BN64" s="62"/>
      <c r="BO64" s="62"/>
      <c r="BP64" s="62"/>
      <c r="BQ64" s="62"/>
      <c r="BR64" s="62"/>
      <c r="BS64" s="63"/>
      <c r="BT64" s="61">
        <f>BT65+BT66</f>
        <v>151.26</v>
      </c>
      <c r="BU64" s="62"/>
      <c r="BV64" s="62"/>
      <c r="BW64" s="62"/>
      <c r="BX64" s="62"/>
      <c r="BY64" s="62"/>
      <c r="BZ64" s="62"/>
      <c r="CA64" s="62"/>
      <c r="CB64" s="62"/>
      <c r="CC64" s="63"/>
      <c r="CD64" s="61">
        <f>CD65+CD66</f>
        <v>151.26</v>
      </c>
      <c r="CE64" s="62"/>
      <c r="CF64" s="62"/>
      <c r="CG64" s="62"/>
      <c r="CH64" s="62"/>
      <c r="CI64" s="62"/>
      <c r="CJ64" s="62"/>
      <c r="CK64" s="62"/>
      <c r="CL64" s="62"/>
      <c r="CM64" s="63"/>
      <c r="CN64" s="67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9"/>
    </row>
    <row r="65" spans="1:108" s="6" customFormat="1" ht="30" customHeight="1">
      <c r="A65" s="94" t="s">
        <v>132</v>
      </c>
      <c r="B65" s="95"/>
      <c r="C65" s="95"/>
      <c r="D65" s="95"/>
      <c r="E65" s="95"/>
      <c r="F65" s="95"/>
      <c r="G65" s="95"/>
      <c r="H65" s="95"/>
      <c r="I65" s="96"/>
      <c r="J65" s="5"/>
      <c r="K65" s="97" t="s">
        <v>134</v>
      </c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7"/>
      <c r="BI65" s="61" t="s">
        <v>81</v>
      </c>
      <c r="BJ65" s="62"/>
      <c r="BK65" s="62"/>
      <c r="BL65" s="62"/>
      <c r="BM65" s="62"/>
      <c r="BN65" s="62"/>
      <c r="BO65" s="62"/>
      <c r="BP65" s="62"/>
      <c r="BQ65" s="62"/>
      <c r="BR65" s="62"/>
      <c r="BS65" s="63"/>
      <c r="BT65" s="61">
        <v>77.76</v>
      </c>
      <c r="BU65" s="62"/>
      <c r="BV65" s="62"/>
      <c r="BW65" s="62"/>
      <c r="BX65" s="62"/>
      <c r="BY65" s="62"/>
      <c r="BZ65" s="62"/>
      <c r="CA65" s="62"/>
      <c r="CB65" s="62"/>
      <c r="CC65" s="63"/>
      <c r="CD65" s="61">
        <v>77.76</v>
      </c>
      <c r="CE65" s="62"/>
      <c r="CF65" s="62"/>
      <c r="CG65" s="62"/>
      <c r="CH65" s="62"/>
      <c r="CI65" s="62"/>
      <c r="CJ65" s="62"/>
      <c r="CK65" s="62"/>
      <c r="CL65" s="62"/>
      <c r="CM65" s="63"/>
      <c r="CN65" s="67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9"/>
    </row>
    <row r="66" spans="1:108" s="6" customFormat="1" ht="30" customHeight="1">
      <c r="A66" s="94" t="s">
        <v>133</v>
      </c>
      <c r="B66" s="95"/>
      <c r="C66" s="95"/>
      <c r="D66" s="95"/>
      <c r="E66" s="95"/>
      <c r="F66" s="95"/>
      <c r="G66" s="95"/>
      <c r="H66" s="95"/>
      <c r="I66" s="96"/>
      <c r="J66" s="5"/>
      <c r="K66" s="97" t="s">
        <v>135</v>
      </c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7"/>
      <c r="BI66" s="61" t="s">
        <v>81</v>
      </c>
      <c r="BJ66" s="62"/>
      <c r="BK66" s="62"/>
      <c r="BL66" s="62"/>
      <c r="BM66" s="62"/>
      <c r="BN66" s="62"/>
      <c r="BO66" s="62"/>
      <c r="BP66" s="62"/>
      <c r="BQ66" s="62"/>
      <c r="BR66" s="62"/>
      <c r="BS66" s="63"/>
      <c r="BT66" s="64">
        <v>73.5</v>
      </c>
      <c r="BU66" s="65"/>
      <c r="BV66" s="65"/>
      <c r="BW66" s="65"/>
      <c r="BX66" s="65"/>
      <c r="BY66" s="65"/>
      <c r="BZ66" s="65"/>
      <c r="CA66" s="65"/>
      <c r="CB66" s="65"/>
      <c r="CC66" s="66"/>
      <c r="CD66" s="64">
        <v>73.5</v>
      </c>
      <c r="CE66" s="65"/>
      <c r="CF66" s="65"/>
      <c r="CG66" s="65"/>
      <c r="CH66" s="65"/>
      <c r="CI66" s="65"/>
      <c r="CJ66" s="65"/>
      <c r="CK66" s="65"/>
      <c r="CL66" s="65"/>
      <c r="CM66" s="66"/>
      <c r="CN66" s="67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9"/>
    </row>
    <row r="67" spans="1:108" s="6" customFormat="1" ht="15" customHeight="1">
      <c r="A67" s="94" t="s">
        <v>82</v>
      </c>
      <c r="B67" s="95"/>
      <c r="C67" s="95"/>
      <c r="D67" s="95"/>
      <c r="E67" s="95"/>
      <c r="F67" s="95"/>
      <c r="G67" s="95"/>
      <c r="H67" s="95"/>
      <c r="I67" s="96"/>
      <c r="J67" s="5"/>
      <c r="K67" s="97" t="s">
        <v>83</v>
      </c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7"/>
      <c r="BI67" s="61" t="s">
        <v>67</v>
      </c>
      <c r="BJ67" s="62"/>
      <c r="BK67" s="62"/>
      <c r="BL67" s="62"/>
      <c r="BM67" s="62"/>
      <c r="BN67" s="62"/>
      <c r="BO67" s="62"/>
      <c r="BP67" s="62"/>
      <c r="BQ67" s="62"/>
      <c r="BR67" s="62"/>
      <c r="BS67" s="63"/>
      <c r="BT67" s="61" t="s">
        <v>34</v>
      </c>
      <c r="BU67" s="62"/>
      <c r="BV67" s="62"/>
      <c r="BW67" s="62"/>
      <c r="BX67" s="62"/>
      <c r="BY67" s="62"/>
      <c r="BZ67" s="62"/>
      <c r="CA67" s="62"/>
      <c r="CB67" s="62"/>
      <c r="CC67" s="63"/>
      <c r="CD67" s="61" t="s">
        <v>34</v>
      </c>
      <c r="CE67" s="62"/>
      <c r="CF67" s="62"/>
      <c r="CG67" s="62"/>
      <c r="CH67" s="62"/>
      <c r="CI67" s="62"/>
      <c r="CJ67" s="62"/>
      <c r="CK67" s="62"/>
      <c r="CL67" s="62"/>
      <c r="CM67" s="63"/>
      <c r="CN67" s="67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9"/>
    </row>
    <row r="68" spans="1:108" s="6" customFormat="1" ht="30" customHeight="1">
      <c r="A68" s="94" t="s">
        <v>84</v>
      </c>
      <c r="B68" s="95"/>
      <c r="C68" s="95"/>
      <c r="D68" s="95"/>
      <c r="E68" s="95"/>
      <c r="F68" s="95"/>
      <c r="G68" s="95"/>
      <c r="H68" s="95"/>
      <c r="I68" s="96"/>
      <c r="J68" s="5"/>
      <c r="K68" s="97" t="s">
        <v>85</v>
      </c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7"/>
      <c r="BI68" s="61" t="s">
        <v>5</v>
      </c>
      <c r="BJ68" s="62"/>
      <c r="BK68" s="62"/>
      <c r="BL68" s="62"/>
      <c r="BM68" s="62"/>
      <c r="BN68" s="62"/>
      <c r="BO68" s="62"/>
      <c r="BP68" s="62"/>
      <c r="BQ68" s="62"/>
      <c r="BR68" s="62"/>
      <c r="BS68" s="63"/>
      <c r="BT68" s="61"/>
      <c r="BU68" s="62"/>
      <c r="BV68" s="62"/>
      <c r="BW68" s="62"/>
      <c r="BX68" s="62"/>
      <c r="BY68" s="62"/>
      <c r="BZ68" s="62"/>
      <c r="CA68" s="62"/>
      <c r="CB68" s="62"/>
      <c r="CC68" s="63"/>
      <c r="CD68" s="61"/>
      <c r="CE68" s="62"/>
      <c r="CF68" s="62"/>
      <c r="CG68" s="62"/>
      <c r="CH68" s="62"/>
      <c r="CI68" s="62"/>
      <c r="CJ68" s="62"/>
      <c r="CK68" s="62"/>
      <c r="CL68" s="62"/>
      <c r="CM68" s="63"/>
      <c r="CN68" s="67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9"/>
    </row>
    <row r="69" spans="1:108" s="6" customFormat="1" ht="30" customHeight="1">
      <c r="A69" s="94" t="s">
        <v>86</v>
      </c>
      <c r="B69" s="95"/>
      <c r="C69" s="95"/>
      <c r="D69" s="95"/>
      <c r="E69" s="95"/>
      <c r="F69" s="95"/>
      <c r="G69" s="95"/>
      <c r="H69" s="95"/>
      <c r="I69" s="96"/>
      <c r="J69" s="5"/>
      <c r="K69" s="97" t="s">
        <v>87</v>
      </c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7"/>
      <c r="BI69" s="61" t="s">
        <v>5</v>
      </c>
      <c r="BJ69" s="62"/>
      <c r="BK69" s="62"/>
      <c r="BL69" s="62"/>
      <c r="BM69" s="62"/>
      <c r="BN69" s="62"/>
      <c r="BO69" s="62"/>
      <c r="BP69" s="62"/>
      <c r="BQ69" s="62"/>
      <c r="BR69" s="62"/>
      <c r="BS69" s="63"/>
      <c r="BT69" s="61"/>
      <c r="BU69" s="62"/>
      <c r="BV69" s="62"/>
      <c r="BW69" s="62"/>
      <c r="BX69" s="62"/>
      <c r="BY69" s="62"/>
      <c r="BZ69" s="62"/>
      <c r="CA69" s="62"/>
      <c r="CB69" s="62"/>
      <c r="CC69" s="63"/>
      <c r="CD69" s="61"/>
      <c r="CE69" s="62"/>
      <c r="CF69" s="62"/>
      <c r="CG69" s="62"/>
      <c r="CH69" s="62"/>
      <c r="CI69" s="62"/>
      <c r="CJ69" s="62"/>
      <c r="CK69" s="62"/>
      <c r="CL69" s="62"/>
      <c r="CM69" s="63"/>
      <c r="CN69" s="67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9"/>
    </row>
    <row r="70" spans="1:108" s="6" customFormat="1" ht="45" customHeight="1">
      <c r="A70" s="94" t="s">
        <v>88</v>
      </c>
      <c r="B70" s="95"/>
      <c r="C70" s="95"/>
      <c r="D70" s="95"/>
      <c r="E70" s="95"/>
      <c r="F70" s="95"/>
      <c r="G70" s="95"/>
      <c r="H70" s="95"/>
      <c r="I70" s="96"/>
      <c r="J70" s="5"/>
      <c r="K70" s="97" t="s">
        <v>89</v>
      </c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7"/>
      <c r="BI70" s="61" t="s">
        <v>67</v>
      </c>
      <c r="BJ70" s="62"/>
      <c r="BK70" s="62"/>
      <c r="BL70" s="62"/>
      <c r="BM70" s="62"/>
      <c r="BN70" s="62"/>
      <c r="BO70" s="62"/>
      <c r="BP70" s="62"/>
      <c r="BQ70" s="62"/>
      <c r="BR70" s="62"/>
      <c r="BS70" s="63"/>
      <c r="BT70" s="61"/>
      <c r="BU70" s="62"/>
      <c r="BV70" s="62"/>
      <c r="BW70" s="62"/>
      <c r="BX70" s="62"/>
      <c r="BY70" s="62"/>
      <c r="BZ70" s="62"/>
      <c r="CA70" s="62"/>
      <c r="CB70" s="62"/>
      <c r="CC70" s="63"/>
      <c r="CD70" s="61" t="s">
        <v>38</v>
      </c>
      <c r="CE70" s="62"/>
      <c r="CF70" s="62"/>
      <c r="CG70" s="62"/>
      <c r="CH70" s="62"/>
      <c r="CI70" s="62"/>
      <c r="CJ70" s="62"/>
      <c r="CK70" s="62"/>
      <c r="CL70" s="62"/>
      <c r="CM70" s="63"/>
      <c r="CN70" s="81" t="s">
        <v>38</v>
      </c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3"/>
    </row>
    <row r="72" s="1" customFormat="1" ht="12.75">
      <c r="G72" s="1" t="s">
        <v>18</v>
      </c>
    </row>
    <row r="73" spans="1:108" s="1" customFormat="1" ht="68.25" customHeight="1">
      <c r="A73" s="101" t="s">
        <v>90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</row>
    <row r="74" spans="1:108" s="1" customFormat="1" ht="25.5" customHeight="1">
      <c r="A74" s="101" t="s">
        <v>91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</row>
    <row r="75" spans="1:108" s="1" customFormat="1" ht="25.5" customHeight="1">
      <c r="A75" s="101" t="s">
        <v>117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</row>
    <row r="76" spans="1:108" s="1" customFormat="1" ht="25.5" customHeight="1">
      <c r="A76" s="101" t="s">
        <v>92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</row>
    <row r="77" spans="1:108" s="1" customFormat="1" ht="25.5" customHeight="1">
      <c r="A77" s="101" t="s">
        <v>93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</row>
    <row r="78" ht="3" customHeight="1"/>
  </sheetData>
  <sheetProtection/>
  <mergeCells count="346">
    <mergeCell ref="A66:I66"/>
    <mergeCell ref="K66:BG66"/>
    <mergeCell ref="BI66:BS66"/>
    <mergeCell ref="BT66:CC66"/>
    <mergeCell ref="CD66:CM66"/>
    <mergeCell ref="CN66:DD66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59:I59"/>
    <mergeCell ref="K59:BG59"/>
    <mergeCell ref="BI59:BS59"/>
    <mergeCell ref="BT59:CC59"/>
    <mergeCell ref="CD59:CM59"/>
    <mergeCell ref="CN59:DD59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5:DD75"/>
    <mergeCell ref="A76:DD76"/>
    <mergeCell ref="A73:DD73"/>
    <mergeCell ref="A74:DD74"/>
    <mergeCell ref="A70:I70"/>
    <mergeCell ref="K70:BG70"/>
    <mergeCell ref="BI70:BS70"/>
    <mergeCell ref="BT70:CC70"/>
    <mergeCell ref="A77:DD77"/>
    <mergeCell ref="K27:BG27"/>
    <mergeCell ref="A28:I28"/>
    <mergeCell ref="K28:BG28"/>
    <mergeCell ref="BI28:BS28"/>
    <mergeCell ref="BT28:CC28"/>
    <mergeCell ref="CD28:CM28"/>
    <mergeCell ref="CN28:DD28"/>
    <mergeCell ref="CD70:CM70"/>
    <mergeCell ref="CN70:DD70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CD65:CM65"/>
    <mergeCell ref="CN65:DD65"/>
    <mergeCell ref="CD67:CM67"/>
    <mergeCell ref="CN67:DD67"/>
    <mergeCell ref="CD69:CM69"/>
    <mergeCell ref="CN69:DD69"/>
    <mergeCell ref="A65:I65"/>
    <mergeCell ref="K65:BG65"/>
    <mergeCell ref="BI65:BS65"/>
    <mergeCell ref="BT65:CC65"/>
    <mergeCell ref="CD68:CM68"/>
    <mergeCell ref="CN68:DD68"/>
    <mergeCell ref="A67:I67"/>
    <mergeCell ref="K67:BG67"/>
    <mergeCell ref="BI67:BS67"/>
    <mergeCell ref="BT67:CC67"/>
    <mergeCell ref="A61:I61"/>
    <mergeCell ref="K61:BG61"/>
    <mergeCell ref="A64:I64"/>
    <mergeCell ref="K64:BG64"/>
    <mergeCell ref="BI64:BS64"/>
    <mergeCell ref="BT64:CC64"/>
    <mergeCell ref="BI61:BS61"/>
    <mergeCell ref="BT61:CC61"/>
    <mergeCell ref="A62:I62"/>
    <mergeCell ref="K62:BG62"/>
    <mergeCell ref="CD58:CM58"/>
    <mergeCell ref="CN58:DD58"/>
    <mergeCell ref="CD60:CM60"/>
    <mergeCell ref="CN60:DD60"/>
    <mergeCell ref="CD64:CM64"/>
    <mergeCell ref="CN64:DD64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A55:I55"/>
    <mergeCell ref="K55:BG55"/>
    <mergeCell ref="A57:I57"/>
    <mergeCell ref="K57:BG57"/>
    <mergeCell ref="BI57:BS57"/>
    <mergeCell ref="BT57:CC57"/>
    <mergeCell ref="BI55:BS55"/>
    <mergeCell ref="BT55:CC55"/>
    <mergeCell ref="A56:I56"/>
    <mergeCell ref="K56:BG56"/>
    <mergeCell ref="CD53:CM53"/>
    <mergeCell ref="CN53:DD53"/>
    <mergeCell ref="CD54:CM54"/>
    <mergeCell ref="CN54:DD54"/>
    <mergeCell ref="CD57:CM57"/>
    <mergeCell ref="CN57:DD57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CD24:CM24"/>
    <mergeCell ref="CN26:DD26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6:CM16"/>
    <mergeCell ref="A15:I16"/>
    <mergeCell ref="A18:I18"/>
    <mergeCell ref="K18:BG18"/>
    <mergeCell ref="BI18:BS18"/>
    <mergeCell ref="BT18:CC18"/>
    <mergeCell ref="CD18:CM18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BI56:BS56"/>
    <mergeCell ref="BT56:CC56"/>
    <mergeCell ref="CD56:CM56"/>
    <mergeCell ref="CN56:DD56"/>
    <mergeCell ref="A5:DD5"/>
    <mergeCell ref="A6:DD6"/>
    <mergeCell ref="A7:DD7"/>
    <mergeCell ref="A8:DD8"/>
    <mergeCell ref="J15:BH16"/>
    <mergeCell ref="BI15:BS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M11" sqref="A5:M56"/>
    </sheetView>
  </sheetViews>
  <sheetFormatPr defaultColWidth="9.00390625" defaultRowHeight="12.75"/>
  <cols>
    <col min="1" max="11" width="4.125" style="0" customWidth="1"/>
    <col min="12" max="12" width="43.75390625" style="0" customWidth="1"/>
    <col min="13" max="13" width="16.375" style="0" customWidth="1"/>
  </cols>
  <sheetData>
    <row r="1" spans="1:1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10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1" t="s">
        <v>141</v>
      </c>
      <c r="M2" s="1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 t="s">
        <v>142</v>
      </c>
      <c r="M3" s="10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0"/>
    </row>
    <row r="5" spans="1:13" s="13" customFormat="1" ht="12.7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2"/>
    </row>
    <row r="6" spans="1:14" s="13" customFormat="1" ht="12.7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14"/>
      <c r="N6" s="25"/>
    </row>
    <row r="7" spans="1:14" s="13" customFormat="1" ht="12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14"/>
      <c r="N7" s="25"/>
    </row>
    <row r="8" spans="1:14" s="13" customFormat="1" ht="12.7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4"/>
      <c r="N8" s="25"/>
    </row>
    <row r="9" spans="1:14" s="13" customFormat="1" ht="12.7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5"/>
      <c r="N9" s="26"/>
    </row>
    <row r="10" spans="1:14" s="13" customFormat="1" ht="12.7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5"/>
      <c r="N10" s="26"/>
    </row>
    <row r="11" spans="1:14" s="13" customFormat="1" ht="12.7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15"/>
      <c r="N11" s="26"/>
    </row>
    <row r="12" spans="1:13" s="13" customFormat="1" ht="12.7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15"/>
    </row>
    <row r="13" spans="1:14" s="13" customFormat="1" ht="12.7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  <c r="M13" s="15"/>
      <c r="N13" s="26"/>
    </row>
    <row r="14" spans="1:14" s="10" customFormat="1" ht="12.7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5"/>
      <c r="M14" s="16"/>
      <c r="N14" s="27"/>
    </row>
    <row r="15" spans="1:14" s="10" customFormat="1" ht="12.7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  <c r="M15" s="16"/>
      <c r="N15" s="27"/>
    </row>
    <row r="16" spans="1:14" s="10" customFormat="1" ht="12.7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  <c r="M16" s="16"/>
      <c r="N16" s="27"/>
    </row>
    <row r="17" spans="1:14" s="10" customFormat="1" ht="12.7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5"/>
      <c r="M17" s="16"/>
      <c r="N17" s="27"/>
    </row>
    <row r="18" spans="1:14" s="10" customFormat="1" ht="12.7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16"/>
      <c r="N18" s="27"/>
    </row>
    <row r="19" spans="1:14" s="10" customFormat="1" ht="12.7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5"/>
      <c r="M19" s="16"/>
      <c r="N19" s="27"/>
    </row>
    <row r="20" spans="1:14" s="10" customFormat="1" ht="12.7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6"/>
      <c r="N20" s="27"/>
    </row>
    <row r="21" spans="1:14" s="10" customFormat="1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16"/>
      <c r="N21" s="27"/>
    </row>
    <row r="22" spans="1:14" s="10" customFormat="1" ht="12.7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6"/>
      <c r="N22" s="27"/>
    </row>
    <row r="23" spans="1:14" s="10" customFormat="1" ht="12.7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6"/>
      <c r="N23" s="27"/>
    </row>
    <row r="24" spans="1:14" s="10" customFormat="1" ht="12.7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5"/>
      <c r="M24" s="17"/>
      <c r="N24" s="29"/>
    </row>
    <row r="25" spans="1:14" s="10" customFormat="1" ht="12.7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5"/>
      <c r="M25" s="17"/>
      <c r="N25" s="29"/>
    </row>
    <row r="26" spans="1:14" s="10" customFormat="1" ht="12.7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17"/>
      <c r="N26" s="29"/>
    </row>
    <row r="27" spans="1:14" s="10" customFormat="1" ht="12.7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17"/>
      <c r="N27" s="29"/>
    </row>
    <row r="28" spans="1:14" s="10" customFormat="1" ht="12.7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17"/>
      <c r="N28" s="29"/>
    </row>
    <row r="29" spans="1:14" s="10" customFormat="1" ht="12.7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17"/>
      <c r="N29" s="29"/>
    </row>
    <row r="30" spans="1:14" s="10" customFormat="1" ht="12.7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5"/>
      <c r="M30" s="17"/>
      <c r="N30" s="29"/>
    </row>
    <row r="31" spans="1:14" s="10" customFormat="1" ht="12.7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17"/>
      <c r="N31" s="29"/>
    </row>
    <row r="32" spans="1:14" s="10" customFormat="1" ht="12.7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5"/>
      <c r="M32" s="17"/>
      <c r="N32" s="29"/>
    </row>
    <row r="33" spans="1:14" s="10" customFormat="1" ht="12.7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17"/>
      <c r="N33" s="29"/>
    </row>
    <row r="34" spans="1:14" s="10" customFormat="1" ht="12.7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M34" s="17"/>
      <c r="N34" s="29"/>
    </row>
    <row r="35" spans="1:14" s="10" customFormat="1" ht="12.7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5"/>
      <c r="M35" s="17"/>
      <c r="N35" s="29"/>
    </row>
    <row r="36" spans="1:14" s="10" customFormat="1" ht="12.7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5"/>
      <c r="M36" s="17"/>
      <c r="N36" s="29"/>
    </row>
    <row r="37" spans="1:14" s="10" customFormat="1" ht="12.7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17"/>
      <c r="N37" s="29"/>
    </row>
    <row r="38" spans="1:14" s="10" customFormat="1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5"/>
      <c r="M38" s="17"/>
      <c r="N38" s="29"/>
    </row>
    <row r="39" spans="1:14" s="10" customFormat="1" ht="12.7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18"/>
      <c r="N39" s="28"/>
    </row>
    <row r="40" spans="1:14" s="10" customFormat="1" ht="12.7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18"/>
      <c r="N40" s="28"/>
    </row>
    <row r="41" spans="1:14" s="10" customFormat="1" ht="12.7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8"/>
      <c r="N41" s="28"/>
    </row>
    <row r="42" spans="1:14" s="10" customFormat="1" ht="12.7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8"/>
      <c r="N42" s="28"/>
    </row>
    <row r="43" spans="1:14" s="10" customFormat="1" ht="12.7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19"/>
      <c r="N43" s="28"/>
    </row>
    <row r="44" spans="1:14" s="10" customFormat="1" ht="12.7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19"/>
      <c r="N44" s="28"/>
    </row>
    <row r="45" spans="1:13" s="10" customFormat="1" ht="12.7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5"/>
      <c r="M45" s="20"/>
    </row>
    <row r="46" spans="1:13" s="10" customFormat="1" ht="12.7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5"/>
      <c r="M46" s="20"/>
    </row>
    <row r="47" spans="1:13" s="10" customFormat="1" ht="12.7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5"/>
      <c r="M47" s="20"/>
    </row>
    <row r="48" spans="1:13" s="10" customFormat="1" ht="12.75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5"/>
      <c r="M48" s="20"/>
    </row>
    <row r="49" spans="1:13" s="10" customFormat="1" ht="12.7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5"/>
      <c r="M49" s="20"/>
    </row>
    <row r="50" spans="1:14" s="10" customFormat="1" ht="12.7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5"/>
      <c r="M50" s="19"/>
      <c r="N50" s="27"/>
    </row>
    <row r="51" spans="1:14" s="10" customFormat="1" ht="12.75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5"/>
      <c r="M51" s="19"/>
      <c r="N51" s="28"/>
    </row>
    <row r="52" spans="1:14" s="10" customFormat="1" ht="12.75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5"/>
      <c r="M52" s="19"/>
      <c r="N52" s="27"/>
    </row>
    <row r="53" spans="1:14" s="10" customFormat="1" ht="12.75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5"/>
      <c r="M53" s="19"/>
      <c r="N53" s="27"/>
    </row>
    <row r="54" spans="1:14" s="10" customFormat="1" ht="12.75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5"/>
      <c r="M54" s="19"/>
      <c r="N54" s="27"/>
    </row>
    <row r="55" spans="1:14" s="10" customFormat="1" ht="12.75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5"/>
      <c r="M55" s="19"/>
      <c r="N55" s="27"/>
    </row>
    <row r="56" spans="1:13" s="10" customFormat="1" ht="12.75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8"/>
      <c r="M56" s="21"/>
    </row>
  </sheetData>
  <sheetProtection/>
  <mergeCells count="52"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53:L53"/>
    <mergeCell ref="A54:L54"/>
    <mergeCell ref="A55:L55"/>
    <mergeCell ref="A56:L56"/>
    <mergeCell ref="A47:L47"/>
    <mergeCell ref="A48:L48"/>
    <mergeCell ref="A49:L49"/>
    <mergeCell ref="A50:L50"/>
    <mergeCell ref="A51:L51"/>
    <mergeCell ref="A52:L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73">
      <selection activeCell="M113" sqref="M113"/>
    </sheetView>
  </sheetViews>
  <sheetFormatPr defaultColWidth="15.125" defaultRowHeight="12.75"/>
  <cols>
    <col min="1" max="11" width="2.25390625" style="8" customWidth="1"/>
    <col min="12" max="12" width="50.00390625" style="8" customWidth="1"/>
    <col min="13" max="16384" width="15.125" style="10" customWidth="1"/>
  </cols>
  <sheetData>
    <row r="1" ht="12.75">
      <c r="L1" s="9"/>
    </row>
    <row r="2" ht="12.75">
      <c r="L2" s="11" t="s">
        <v>141</v>
      </c>
    </row>
    <row r="3" ht="12.75">
      <c r="L3" s="11" t="s">
        <v>198</v>
      </c>
    </row>
    <row r="4" ht="12.75">
      <c r="L4" s="11"/>
    </row>
    <row r="5" spans="1:13" s="13" customFormat="1" ht="38.25">
      <c r="A5" s="109" t="s">
        <v>143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33" t="s">
        <v>144</v>
      </c>
    </row>
    <row r="6" spans="1:13" s="13" customFormat="1" ht="12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4"/>
    </row>
    <row r="7" spans="1:13" s="13" customFormat="1" ht="12.75">
      <c r="A7" s="103" t="s">
        <v>199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34"/>
    </row>
    <row r="8" spans="1:13" s="13" customFormat="1" ht="12.75">
      <c r="A8" s="103" t="s">
        <v>200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34"/>
    </row>
    <row r="9" spans="1:13" s="13" customFormat="1" ht="12.75">
      <c r="A9" s="103" t="s">
        <v>145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34"/>
    </row>
    <row r="10" spans="1:13" s="13" customFormat="1" ht="12.75">
      <c r="A10" s="103" t="s">
        <v>146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34"/>
    </row>
    <row r="11" spans="1:13" s="13" customFormat="1" ht="12.75">
      <c r="A11" s="103" t="s">
        <v>147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34"/>
    </row>
    <row r="12" spans="1:13" s="13" customFormat="1" ht="12.75">
      <c r="A12" s="103" t="s">
        <v>201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34"/>
    </row>
    <row r="13" spans="1:13" s="13" customFormat="1" ht="12.75">
      <c r="A13" s="103" t="s">
        <v>148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  <c r="M13" s="34"/>
    </row>
    <row r="14" spans="1:13" s="13" customFormat="1" ht="12.75">
      <c r="A14" s="118" t="s">
        <v>149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0"/>
      <c r="M14" s="35">
        <v>47958.94</v>
      </c>
    </row>
    <row r="15" spans="1:13" s="13" customFormat="1" ht="12.75">
      <c r="A15" s="103" t="s">
        <v>150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  <c r="M15" s="34">
        <v>947483.33</v>
      </c>
    </row>
    <row r="16" spans="1:13" s="13" customFormat="1" ht="12.75">
      <c r="A16" s="121" t="s">
        <v>151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59">
        <v>14925476.61</v>
      </c>
    </row>
    <row r="17" spans="1:13" s="13" customFormat="1" ht="12.75">
      <c r="A17" s="103" t="s">
        <v>202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5"/>
      <c r="M17" s="34"/>
    </row>
    <row r="18" spans="1:13" s="13" customFormat="1" ht="12.75">
      <c r="A18" s="103" t="s">
        <v>203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34"/>
    </row>
    <row r="19" spans="1:13" s="13" customFormat="1" ht="12.75">
      <c r="A19" s="103" t="s">
        <v>204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5"/>
      <c r="M19" s="34"/>
    </row>
    <row r="20" spans="1:13" s="13" customFormat="1" ht="12.75">
      <c r="A20" s="103" t="s">
        <v>205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34"/>
    </row>
    <row r="21" spans="1:13" s="13" customFormat="1" ht="12.75">
      <c r="A21" s="118" t="s">
        <v>152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  <c r="M21" s="35">
        <v>38472.2</v>
      </c>
    </row>
    <row r="22" spans="1:13" ht="12.75">
      <c r="A22" s="103" t="s">
        <v>206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9"/>
    </row>
    <row r="23" spans="1:13" ht="12.75">
      <c r="A23" s="103" t="s">
        <v>207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9"/>
    </row>
    <row r="24" spans="1:13" ht="12.75">
      <c r="A24" s="103" t="s">
        <v>208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5"/>
      <c r="M24" s="19"/>
    </row>
    <row r="25" spans="1:13" ht="12.75">
      <c r="A25" s="103" t="s">
        <v>209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5"/>
      <c r="M25" s="19"/>
    </row>
    <row r="26" spans="1:13" ht="12.75">
      <c r="A26" s="103" t="s">
        <v>210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19"/>
    </row>
    <row r="27" spans="1:13" ht="12.75">
      <c r="A27" s="118" t="s">
        <v>211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36">
        <v>280000</v>
      </c>
    </row>
    <row r="28" spans="1:13" ht="12.75">
      <c r="A28" s="103" t="s">
        <v>212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19"/>
    </row>
    <row r="29" spans="1:13" ht="12.75">
      <c r="A29" s="103" t="s">
        <v>153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19"/>
    </row>
    <row r="30" spans="1:13" ht="12.75">
      <c r="A30" s="118" t="s">
        <v>154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36">
        <v>26750</v>
      </c>
    </row>
    <row r="31" spans="1:13" ht="12.75">
      <c r="A31" s="118" t="s">
        <v>155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20"/>
      <c r="M31" s="36">
        <v>29400</v>
      </c>
    </row>
    <row r="32" spans="1:13" ht="12.75">
      <c r="A32" s="118" t="s">
        <v>156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20"/>
      <c r="M32" s="36">
        <v>19081.93</v>
      </c>
    </row>
    <row r="33" spans="1:13" ht="12.75">
      <c r="A33" s="118" t="s">
        <v>213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36">
        <v>335.24</v>
      </c>
    </row>
    <row r="34" spans="1:13" ht="12.75">
      <c r="A34" s="103" t="s">
        <v>157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M34" s="19"/>
    </row>
    <row r="35" spans="1:13" ht="12.75">
      <c r="A35" s="103" t="s">
        <v>214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5"/>
      <c r="M35" s="19"/>
    </row>
    <row r="36" spans="1:13" ht="12.75">
      <c r="A36" s="103" t="s">
        <v>215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5"/>
      <c r="M36" s="19"/>
    </row>
    <row r="37" spans="1:13" ht="12.75">
      <c r="A37" s="103" t="s">
        <v>216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19"/>
    </row>
    <row r="38" spans="1:13" ht="12.75">
      <c r="A38" s="118" t="s">
        <v>217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20"/>
      <c r="M38" s="36">
        <v>15789.5</v>
      </c>
    </row>
    <row r="39" spans="1:13" ht="12.75">
      <c r="A39" s="103" t="s">
        <v>218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19"/>
    </row>
    <row r="40" spans="1:13" ht="12.75">
      <c r="A40" s="103" t="s">
        <v>219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19"/>
    </row>
    <row r="41" spans="1:13" ht="12.75">
      <c r="A41" s="118" t="s">
        <v>220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36">
        <v>2301.11</v>
      </c>
    </row>
    <row r="42" spans="1:13" ht="12.75">
      <c r="A42" s="103" t="s">
        <v>158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9"/>
    </row>
    <row r="43" spans="1:13" ht="12.75">
      <c r="A43" s="118" t="s">
        <v>221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36">
        <v>70.76</v>
      </c>
    </row>
    <row r="44" spans="1:13" ht="12.75">
      <c r="A44" s="118" t="s">
        <v>159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36">
        <v>6798</v>
      </c>
    </row>
    <row r="45" spans="1:13" ht="12.75">
      <c r="A45" s="118" t="s">
        <v>222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  <c r="M45" s="36">
        <v>14181.52</v>
      </c>
    </row>
    <row r="46" spans="1:13" ht="12.75">
      <c r="A46" s="103" t="s">
        <v>223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5"/>
      <c r="M46" s="19"/>
    </row>
    <row r="47" spans="1:13" ht="12.75">
      <c r="A47" s="103" t="s">
        <v>224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5"/>
      <c r="M47" s="19"/>
    </row>
    <row r="48" spans="1:13" ht="12.75">
      <c r="A48" s="103" t="s">
        <v>225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5"/>
      <c r="M48" s="19"/>
    </row>
    <row r="49" spans="1:13" ht="12.75">
      <c r="A49" s="118" t="s">
        <v>160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20"/>
      <c r="M49" s="36">
        <v>19305.079999999998</v>
      </c>
    </row>
    <row r="50" spans="1:13" ht="12.75">
      <c r="A50" s="118" t="s">
        <v>161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20"/>
      <c r="M50" s="36">
        <v>15155.77</v>
      </c>
    </row>
    <row r="51" spans="1:13" ht="12.75">
      <c r="A51" s="118" t="s">
        <v>162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20"/>
      <c r="M51" s="36">
        <v>1945870.36</v>
      </c>
    </row>
    <row r="52" spans="1:13" ht="12.75">
      <c r="A52" s="115" t="s">
        <v>163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M52" s="19"/>
    </row>
    <row r="53" spans="1:13" ht="12.75">
      <c r="A53" s="115" t="s">
        <v>164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7"/>
      <c r="M53" s="19"/>
    </row>
    <row r="54" spans="1:13" ht="12.75">
      <c r="A54" s="115" t="s">
        <v>226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9"/>
    </row>
    <row r="55" spans="1:13" ht="12.75">
      <c r="A55" s="115" t="s">
        <v>165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  <c r="M55" s="19"/>
    </row>
    <row r="56" spans="1:13" ht="12.75">
      <c r="A56" s="115" t="s">
        <v>166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  <c r="M56" s="19"/>
    </row>
    <row r="57" spans="1:13" ht="12.75">
      <c r="A57" s="115" t="s">
        <v>227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  <c r="M57" s="19"/>
    </row>
    <row r="58" spans="1:13" ht="12.75">
      <c r="A58" s="115" t="s">
        <v>167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  <c r="M58" s="19"/>
    </row>
    <row r="59" spans="1:13" ht="12.75">
      <c r="A59" s="115" t="s">
        <v>168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19"/>
    </row>
    <row r="60" spans="1:13" ht="12.75">
      <c r="A60" s="115" t="s">
        <v>169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7"/>
      <c r="M60" s="19"/>
    </row>
    <row r="61" spans="1:13" ht="12.75">
      <c r="A61" s="115" t="s">
        <v>170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9"/>
    </row>
    <row r="62" spans="1:13" ht="12.75">
      <c r="A62" s="115" t="s">
        <v>171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19"/>
    </row>
    <row r="63" spans="1:13" ht="12.75">
      <c r="A63" s="115" t="s">
        <v>228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7"/>
      <c r="M63" s="19"/>
    </row>
    <row r="64" spans="1:13" ht="12.75">
      <c r="A64" s="115" t="s">
        <v>172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19"/>
    </row>
    <row r="65" spans="1:13" ht="12.75">
      <c r="A65" s="115" t="s">
        <v>173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7"/>
      <c r="M65" s="19"/>
    </row>
    <row r="66" spans="1:13" ht="12.75">
      <c r="A66" s="115" t="s">
        <v>174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7"/>
      <c r="M66" s="19"/>
    </row>
    <row r="67" spans="1:13" ht="12.75">
      <c r="A67" s="115" t="s">
        <v>175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7"/>
      <c r="M67" s="19"/>
    </row>
    <row r="68" spans="1:13" ht="12.75">
      <c r="A68" s="115" t="s">
        <v>176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7"/>
      <c r="M68" s="19"/>
    </row>
    <row r="69" spans="1:13" ht="12.75">
      <c r="A69" s="115" t="s">
        <v>177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7"/>
      <c r="M69" s="19"/>
    </row>
    <row r="70" spans="1:13" ht="12.75">
      <c r="A70" s="112" t="s">
        <v>178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4"/>
      <c r="M70" s="19"/>
    </row>
    <row r="71" spans="1:13" ht="12.75">
      <c r="A71" s="112" t="s">
        <v>179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4"/>
      <c r="M71" s="19"/>
    </row>
    <row r="72" spans="1:13" ht="12.75">
      <c r="A72" s="112" t="s">
        <v>229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4"/>
      <c r="M72" s="19"/>
    </row>
    <row r="73" spans="1:13" ht="12.75">
      <c r="A73" s="112" t="s">
        <v>230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4"/>
      <c r="M73" s="19"/>
    </row>
    <row r="74" spans="1:13" ht="12.75">
      <c r="A74" s="103" t="s">
        <v>180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5"/>
      <c r="M74" s="19">
        <v>3306044.77</v>
      </c>
    </row>
    <row r="75" spans="1:13" ht="12.75">
      <c r="A75" s="103" t="s">
        <v>181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5"/>
      <c r="M75" s="19">
        <v>150502.58</v>
      </c>
    </row>
    <row r="76" spans="1:13" ht="12.75">
      <c r="A76" s="103" t="s">
        <v>182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5"/>
      <c r="M76" s="19">
        <v>1338211.26</v>
      </c>
    </row>
    <row r="77" spans="1:13" ht="12.75">
      <c r="A77" s="103" t="s">
        <v>231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5"/>
      <c r="M77" s="19"/>
    </row>
    <row r="78" spans="1:13" ht="12.75">
      <c r="A78" s="103" t="s">
        <v>232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5"/>
      <c r="M78" s="19"/>
    </row>
    <row r="79" spans="1:13" ht="12.75">
      <c r="A79" s="103" t="s">
        <v>233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5"/>
      <c r="M79" s="19"/>
    </row>
    <row r="80" spans="1:13" ht="12.75">
      <c r="A80" s="103" t="s">
        <v>234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5"/>
      <c r="M80" s="19"/>
    </row>
    <row r="81" spans="1:13" ht="12.75">
      <c r="A81" s="103" t="s">
        <v>235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5"/>
      <c r="M81" s="19"/>
    </row>
    <row r="82" spans="1:13" ht="12.75">
      <c r="A82" s="103" t="s">
        <v>236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5"/>
      <c r="M82" s="19"/>
    </row>
    <row r="83" spans="1:13" ht="12.75">
      <c r="A83" s="103" t="s">
        <v>183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5"/>
      <c r="M83" s="19"/>
    </row>
    <row r="84" spans="1:13" ht="12.75">
      <c r="A84" s="103" t="s">
        <v>237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5"/>
      <c r="M84" s="19"/>
    </row>
    <row r="85" spans="1:13" ht="12.75">
      <c r="A85" s="103" t="s">
        <v>238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5"/>
      <c r="M85" s="19"/>
    </row>
    <row r="86" spans="1:13" ht="12.75">
      <c r="A86" s="103" t="s">
        <v>239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5"/>
      <c r="M86" s="19"/>
    </row>
    <row r="87" spans="1:13" ht="12.75">
      <c r="A87" s="103" t="s">
        <v>240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5"/>
      <c r="M87" s="19"/>
    </row>
    <row r="88" spans="1:13" ht="12.75">
      <c r="A88" s="103" t="s">
        <v>241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5"/>
      <c r="M88" s="19"/>
    </row>
    <row r="89" spans="1:13" ht="12.75">
      <c r="A89" s="103" t="s">
        <v>242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5"/>
      <c r="M89" s="19"/>
    </row>
    <row r="90" spans="1:13" ht="12.75">
      <c r="A90" s="103" t="s">
        <v>243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5"/>
      <c r="M90" s="19"/>
    </row>
    <row r="91" spans="1:13" ht="12.75">
      <c r="A91" s="103" t="s">
        <v>244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5"/>
      <c r="M91" s="19"/>
    </row>
    <row r="92" spans="1:13" ht="12.75">
      <c r="A92" s="103" t="s">
        <v>245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5"/>
      <c r="M92" s="19"/>
    </row>
    <row r="93" spans="1:13" ht="12.75">
      <c r="A93" s="103" t="s">
        <v>246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5"/>
      <c r="M93" s="19"/>
    </row>
    <row r="94" spans="1:13" ht="12.75">
      <c r="A94" s="103" t="s">
        <v>247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5"/>
      <c r="M94" s="19"/>
    </row>
    <row r="95" spans="1:13" ht="12.75">
      <c r="A95" s="103" t="s">
        <v>248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5"/>
      <c r="M95" s="19"/>
    </row>
    <row r="96" spans="1:13" ht="12.75">
      <c r="A96" s="103" t="s">
        <v>184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5"/>
      <c r="M96" s="19"/>
    </row>
    <row r="97" spans="1:13" ht="12.75">
      <c r="A97" s="103" t="s">
        <v>185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5"/>
      <c r="M97" s="19"/>
    </row>
    <row r="98" spans="1:13" ht="12.75">
      <c r="A98" s="103" t="s">
        <v>186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5"/>
      <c r="M98" s="19"/>
    </row>
    <row r="99" spans="1:13" ht="12.75">
      <c r="A99" s="103" t="s">
        <v>249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/>
      <c r="M99" s="19"/>
    </row>
    <row r="100" spans="1:13" ht="12.75">
      <c r="A100" s="103" t="s">
        <v>250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5"/>
      <c r="M100" s="19"/>
    </row>
    <row r="101" spans="1:13" ht="12.75">
      <c r="A101" s="103" t="s">
        <v>251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5"/>
      <c r="M101" s="19"/>
    </row>
    <row r="102" spans="1:13" ht="12.75">
      <c r="A102" s="103" t="s">
        <v>187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5"/>
      <c r="M102" s="19">
        <v>9681051.73</v>
      </c>
    </row>
    <row r="103" spans="1:13" ht="12.75">
      <c r="A103" s="103" t="s">
        <v>252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5"/>
      <c r="M103" s="19"/>
    </row>
    <row r="104" spans="1:13" ht="12.75">
      <c r="A104" s="103" t="s">
        <v>253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5"/>
      <c r="M104" s="19"/>
    </row>
    <row r="105" spans="1:13" ht="12.75">
      <c r="A105" s="103" t="s">
        <v>188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5"/>
      <c r="M105" s="19"/>
    </row>
    <row r="106" spans="1:13" ht="12.75">
      <c r="A106" s="103" t="s">
        <v>254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5"/>
      <c r="M106" s="19"/>
    </row>
    <row r="107" spans="1:13" ht="12.75">
      <c r="A107" s="103" t="s">
        <v>189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5"/>
      <c r="M107" s="19"/>
    </row>
    <row r="108" spans="1:13" ht="12.75">
      <c r="A108" s="103" t="s">
        <v>190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5"/>
      <c r="M108" s="19"/>
    </row>
    <row r="109" spans="1:13" ht="12.75">
      <c r="A109" s="103" t="s">
        <v>255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5"/>
      <c r="M109" s="19"/>
    </row>
    <row r="110" spans="1:13" ht="12.75">
      <c r="A110" s="103" t="s">
        <v>256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5"/>
      <c r="M110" s="19"/>
    </row>
    <row r="111" spans="1:13" ht="12.75">
      <c r="A111" s="103" t="s">
        <v>191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5"/>
      <c r="M111" s="19"/>
    </row>
    <row r="112" spans="1:13" ht="12.75">
      <c r="A112" s="103" t="s">
        <v>257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5"/>
      <c r="M112" s="19"/>
    </row>
    <row r="113" spans="1:13" ht="12.75">
      <c r="A113" s="106" t="s">
        <v>192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8"/>
      <c r="M113" s="21">
        <v>32810240.69</v>
      </c>
    </row>
  </sheetData>
  <sheetProtection/>
  <mergeCells count="108">
    <mergeCell ref="A5:L5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1:L111"/>
    <mergeCell ref="A112:L112"/>
    <mergeCell ref="A113:L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2">
      <selection activeCell="D42" sqref="D42"/>
    </sheetView>
  </sheetViews>
  <sheetFormatPr defaultColWidth="8.75390625" defaultRowHeight="12.75"/>
  <cols>
    <col min="1" max="1" width="8.625" style="56" bestFit="1" customWidth="1"/>
    <col min="2" max="2" width="55.00390625" style="56" customWidth="1"/>
    <col min="3" max="3" width="18.375" style="56" customWidth="1"/>
    <col min="4" max="4" width="25.125" style="56" customWidth="1"/>
    <col min="5" max="5" width="13.375" style="37" customWidth="1"/>
    <col min="6" max="6" width="8.75390625" style="37" customWidth="1"/>
    <col min="7" max="7" width="9.625" style="37" bestFit="1" customWidth="1"/>
    <col min="8" max="16384" width="8.75390625" style="37" customWidth="1"/>
  </cols>
  <sheetData>
    <row r="1" spans="1:4" ht="23.25">
      <c r="A1" s="124" t="s">
        <v>258</v>
      </c>
      <c r="B1" s="125"/>
      <c r="C1" s="125"/>
      <c r="D1" s="125"/>
    </row>
    <row r="2" spans="1:4" ht="23.25">
      <c r="A2" s="124" t="s">
        <v>259</v>
      </c>
      <c r="B2" s="125"/>
      <c r="C2" s="125"/>
      <c r="D2" s="125"/>
    </row>
    <row r="3" spans="1:10" ht="48.75" customHeight="1">
      <c r="A3" s="38" t="s">
        <v>27</v>
      </c>
      <c r="B3" s="38" t="s">
        <v>260</v>
      </c>
      <c r="C3" s="38" t="s">
        <v>261</v>
      </c>
      <c r="D3" s="39" t="s">
        <v>262</v>
      </c>
      <c r="E3" s="40"/>
      <c r="F3" s="40"/>
      <c r="G3" s="40"/>
      <c r="H3" s="40"/>
      <c r="I3" s="40"/>
      <c r="J3" s="40"/>
    </row>
    <row r="4" spans="1:10" ht="15.75" customHeight="1">
      <c r="A4" s="41">
        <v>1</v>
      </c>
      <c r="B4" s="41">
        <f>A4+1</f>
        <v>2</v>
      </c>
      <c r="C4" s="41">
        <f>B4+1</f>
        <v>3</v>
      </c>
      <c r="D4" s="41">
        <v>4</v>
      </c>
      <c r="E4" s="40"/>
      <c r="F4" s="40"/>
      <c r="G4" s="40"/>
      <c r="H4" s="40"/>
      <c r="I4" s="40"/>
      <c r="J4" s="40"/>
    </row>
    <row r="5" spans="1:10" ht="15.75">
      <c r="A5" s="42" t="s">
        <v>263</v>
      </c>
      <c r="B5" s="43" t="s">
        <v>264</v>
      </c>
      <c r="C5" s="43"/>
      <c r="D5" s="44"/>
      <c r="E5" s="40"/>
      <c r="F5" s="40"/>
      <c r="G5" s="40"/>
      <c r="H5" s="40"/>
      <c r="I5" s="40"/>
      <c r="J5" s="40"/>
    </row>
    <row r="6" spans="1:10" ht="15" customHeight="1" hidden="1">
      <c r="A6" s="45"/>
      <c r="B6" s="46"/>
      <c r="C6" s="47"/>
      <c r="D6" s="48"/>
      <c r="E6" s="40"/>
      <c r="F6" s="40"/>
      <c r="G6" s="40"/>
      <c r="H6" s="40"/>
      <c r="I6" s="40"/>
      <c r="J6" s="40"/>
    </row>
    <row r="7" spans="1:10" ht="15" customHeight="1" hidden="1">
      <c r="A7" s="45"/>
      <c r="B7" s="46"/>
      <c r="C7" s="47"/>
      <c r="D7" s="48"/>
      <c r="E7" s="40"/>
      <c r="F7" s="40"/>
      <c r="G7" s="40"/>
      <c r="H7" s="40"/>
      <c r="I7" s="40"/>
      <c r="J7" s="40"/>
    </row>
    <row r="8" spans="1:10" ht="15.75" hidden="1">
      <c r="A8" s="45"/>
      <c r="B8" s="46"/>
      <c r="C8" s="47"/>
      <c r="D8" s="48"/>
      <c r="E8" s="40"/>
      <c r="F8" s="40"/>
      <c r="G8" s="40"/>
      <c r="H8" s="40"/>
      <c r="I8" s="40"/>
      <c r="J8" s="40"/>
    </row>
    <row r="9" spans="1:10" ht="15.75">
      <c r="A9" s="45" t="s">
        <v>265</v>
      </c>
      <c r="B9" s="46" t="s">
        <v>266</v>
      </c>
      <c r="C9" s="47" t="s">
        <v>267</v>
      </c>
      <c r="D9" s="48">
        <v>24</v>
      </c>
      <c r="E9" s="40"/>
      <c r="F9" s="40"/>
      <c r="G9" s="40"/>
      <c r="H9" s="40"/>
      <c r="I9" s="40"/>
      <c r="J9" s="40"/>
    </row>
    <row r="10" s="40" customFormat="1" ht="12.75">
      <c r="D10" s="49"/>
    </row>
    <row r="11" spans="1:10" ht="15.75">
      <c r="A11" s="42" t="s">
        <v>268</v>
      </c>
      <c r="B11" s="43" t="s">
        <v>269</v>
      </c>
      <c r="C11" s="43"/>
      <c r="D11" s="50"/>
      <c r="E11" s="40"/>
      <c r="F11" s="40"/>
      <c r="G11" s="40"/>
      <c r="H11" s="40"/>
      <c r="I11" s="40"/>
      <c r="J11" s="40"/>
    </row>
    <row r="12" spans="1:10" ht="15.75">
      <c r="A12" s="45" t="s">
        <v>270</v>
      </c>
      <c r="B12" s="46" t="s">
        <v>271</v>
      </c>
      <c r="C12" s="47" t="s">
        <v>272</v>
      </c>
      <c r="D12" s="51">
        <v>11368127.96</v>
      </c>
      <c r="E12" s="40"/>
      <c r="F12" s="40"/>
      <c r="G12" s="40"/>
      <c r="H12" s="40"/>
      <c r="I12" s="40"/>
      <c r="J12" s="40"/>
    </row>
    <row r="13" spans="1:10" ht="36" customHeight="1">
      <c r="A13" s="45" t="s">
        <v>273</v>
      </c>
      <c r="B13" s="46" t="s">
        <v>274</v>
      </c>
      <c r="C13" s="47"/>
      <c r="D13" s="52"/>
      <c r="E13" s="40"/>
      <c r="F13" s="40"/>
      <c r="G13" s="40"/>
      <c r="H13" s="40"/>
      <c r="I13" s="40"/>
      <c r="J13" s="40"/>
    </row>
    <row r="14" spans="1:10" ht="15.75">
      <c r="A14" s="45"/>
      <c r="B14" s="46" t="s">
        <v>275</v>
      </c>
      <c r="C14" s="47" t="s">
        <v>272</v>
      </c>
      <c r="D14" s="51">
        <v>3289206.06</v>
      </c>
      <c r="E14" s="40"/>
      <c r="F14" s="40"/>
      <c r="G14" s="40"/>
      <c r="H14" s="40"/>
      <c r="I14" s="40"/>
      <c r="J14" s="40"/>
    </row>
    <row r="15" spans="1:10" ht="15.75">
      <c r="A15" s="45" t="s">
        <v>276</v>
      </c>
      <c r="B15" s="46" t="s">
        <v>277</v>
      </c>
      <c r="C15" s="47"/>
      <c r="D15" s="52"/>
      <c r="E15" s="40"/>
      <c r="F15" s="40"/>
      <c r="G15" s="40"/>
      <c r="H15" s="40"/>
      <c r="I15" s="40"/>
      <c r="J15" s="40"/>
    </row>
    <row r="16" spans="1:10" ht="15.75">
      <c r="A16" s="45"/>
      <c r="B16" s="46" t="s">
        <v>275</v>
      </c>
      <c r="C16" s="47" t="s">
        <v>272</v>
      </c>
      <c r="D16" s="51">
        <v>5402506.9</v>
      </c>
      <c r="E16" s="40"/>
      <c r="F16" s="40"/>
      <c r="G16" s="40"/>
      <c r="H16" s="40"/>
      <c r="I16" s="40"/>
      <c r="J16" s="40"/>
    </row>
    <row r="17" spans="1:10" ht="15.75">
      <c r="A17" s="45" t="s">
        <v>278</v>
      </c>
      <c r="B17" s="46" t="s">
        <v>279</v>
      </c>
      <c r="C17" s="47"/>
      <c r="D17" s="52"/>
      <c r="E17" s="40"/>
      <c r="F17" s="40"/>
      <c r="G17" s="40"/>
      <c r="H17" s="40"/>
      <c r="I17" s="40"/>
      <c r="J17" s="40"/>
    </row>
    <row r="18" spans="1:10" ht="15.75">
      <c r="A18" s="45"/>
      <c r="B18" s="46" t="s">
        <v>275</v>
      </c>
      <c r="C18" s="47" t="s">
        <v>272</v>
      </c>
      <c r="D18" s="51">
        <v>0</v>
      </c>
      <c r="E18" s="40"/>
      <c r="F18" s="40"/>
      <c r="G18" s="40"/>
      <c r="H18" s="40"/>
      <c r="I18" s="40"/>
      <c r="J18" s="40"/>
    </row>
    <row r="19" spans="1:10" ht="15.75">
      <c r="A19" s="45" t="s">
        <v>280</v>
      </c>
      <c r="B19" s="46" t="s">
        <v>281</v>
      </c>
      <c r="C19" s="47"/>
      <c r="D19" s="52"/>
      <c r="E19" s="40"/>
      <c r="F19" s="40"/>
      <c r="G19" s="40"/>
      <c r="H19" s="40"/>
      <c r="I19" s="40"/>
      <c r="J19" s="40"/>
    </row>
    <row r="20" spans="1:10" ht="15.75">
      <c r="A20" s="45"/>
      <c r="B20" s="46" t="s">
        <v>275</v>
      </c>
      <c r="C20" s="47" t="s">
        <v>272</v>
      </c>
      <c r="D20" s="51">
        <v>0</v>
      </c>
      <c r="E20" s="40"/>
      <c r="F20" s="40"/>
      <c r="G20" s="40"/>
      <c r="H20" s="40"/>
      <c r="I20" s="40"/>
      <c r="J20" s="40"/>
    </row>
    <row r="21" spans="1:10" ht="31.5">
      <c r="A21" s="45" t="s">
        <v>282</v>
      </c>
      <c r="B21" s="53" t="s">
        <v>283</v>
      </c>
      <c r="C21" s="47"/>
      <c r="D21" s="52"/>
      <c r="E21" s="40"/>
      <c r="F21" s="40"/>
      <c r="G21" s="40"/>
      <c r="H21" s="40"/>
      <c r="I21" s="40"/>
      <c r="J21" s="40"/>
    </row>
    <row r="22" spans="1:10" ht="15.75">
      <c r="A22" s="45"/>
      <c r="B22" s="46" t="s">
        <v>275</v>
      </c>
      <c r="C22" s="47" t="s">
        <v>272</v>
      </c>
      <c r="D22" s="51">
        <v>5009035.08</v>
      </c>
      <c r="E22" s="40"/>
      <c r="F22" s="40"/>
      <c r="G22" s="40"/>
      <c r="H22" s="40"/>
      <c r="I22" s="40"/>
      <c r="J22" s="40"/>
    </row>
    <row r="23" spans="1:4" ht="47.25">
      <c r="A23" s="45" t="s">
        <v>284</v>
      </c>
      <c r="B23" s="53" t="s">
        <v>285</v>
      </c>
      <c r="C23" s="47"/>
      <c r="D23" s="52"/>
    </row>
    <row r="24" spans="1:5" ht="15.75">
      <c r="A24" s="45"/>
      <c r="B24" s="46" t="s">
        <v>275</v>
      </c>
      <c r="C24" s="47" t="s">
        <v>272</v>
      </c>
      <c r="D24" s="51">
        <v>14995211.070000002</v>
      </c>
      <c r="E24" s="40"/>
    </row>
    <row r="25" spans="1:4" ht="15.75">
      <c r="A25" s="45" t="s">
        <v>286</v>
      </c>
      <c r="B25" s="53" t="s">
        <v>287</v>
      </c>
      <c r="C25" s="47"/>
      <c r="D25" s="52"/>
    </row>
    <row r="26" spans="1:5" ht="15.75">
      <c r="A26" s="45"/>
      <c r="B26" s="46" t="s">
        <v>275</v>
      </c>
      <c r="C26" s="47" t="s">
        <v>272</v>
      </c>
      <c r="D26" s="51">
        <v>306461.72</v>
      </c>
      <c r="E26" s="40"/>
    </row>
    <row r="27" s="40" customFormat="1" ht="12.75">
      <c r="D27" s="49"/>
    </row>
    <row r="28" spans="1:4" ht="15.75">
      <c r="A28" s="42" t="s">
        <v>288</v>
      </c>
      <c r="B28" s="43" t="s">
        <v>289</v>
      </c>
      <c r="C28" s="54" t="s">
        <v>290</v>
      </c>
      <c r="D28" s="55">
        <f>SUM(D12+D14+D16+D18+D20+D22+D24+D26)</f>
        <v>40370548.79</v>
      </c>
    </row>
    <row r="29" ht="15">
      <c r="B29" s="56" t="s">
        <v>291</v>
      </c>
    </row>
    <row r="30" spans="1:4" ht="15">
      <c r="A30" s="57"/>
      <c r="B30" s="57" t="s">
        <v>292</v>
      </c>
      <c r="C30" s="57"/>
      <c r="D30" s="58">
        <v>34444.08</v>
      </c>
    </row>
    <row r="31" spans="1:4" ht="15">
      <c r="A31" s="57"/>
      <c r="B31" s="57" t="s">
        <v>293</v>
      </c>
      <c r="C31" s="57"/>
      <c r="D31" s="58">
        <v>4499324.45</v>
      </c>
    </row>
    <row r="32" spans="1:4" ht="23.25" customHeight="1">
      <c r="A32" s="57"/>
      <c r="B32" s="57" t="s">
        <v>294</v>
      </c>
      <c r="C32" s="57"/>
      <c r="D32" s="58">
        <v>335868.77</v>
      </c>
    </row>
    <row r="33" spans="1:4" ht="15">
      <c r="A33" s="57"/>
      <c r="B33" s="57"/>
      <c r="C33" s="57"/>
      <c r="D33" s="57"/>
    </row>
    <row r="34" spans="1:4" ht="15">
      <c r="A34" s="57"/>
      <c r="B34" s="57" t="s">
        <v>295</v>
      </c>
      <c r="C34" s="57"/>
      <c r="D34" s="57"/>
    </row>
    <row r="35" spans="1:4" ht="15">
      <c r="A35" s="57"/>
      <c r="B35" s="57" t="s">
        <v>292</v>
      </c>
      <c r="C35" s="57"/>
      <c r="D35" s="58">
        <v>44731.37</v>
      </c>
    </row>
    <row r="36" spans="1:4" ht="15">
      <c r="A36" s="57"/>
      <c r="B36" s="57" t="s">
        <v>296</v>
      </c>
      <c r="C36" s="57"/>
      <c r="D36" s="58">
        <v>6709706.55</v>
      </c>
    </row>
    <row r="37" spans="1:4" ht="15">
      <c r="A37" s="57"/>
      <c r="B37" s="57"/>
      <c r="C37" s="57"/>
      <c r="D37" s="57"/>
    </row>
    <row r="38" spans="1:4" ht="15">
      <c r="A38" s="57"/>
      <c r="B38" s="57" t="s">
        <v>297</v>
      </c>
      <c r="C38" s="57"/>
      <c r="D38" s="58">
        <f>D35+D30</f>
        <v>79175.45000000001</v>
      </c>
    </row>
    <row r="39" spans="1:4" ht="15">
      <c r="A39" s="57"/>
      <c r="B39" s="57" t="s">
        <v>293</v>
      </c>
      <c r="C39" s="57"/>
      <c r="D39" s="58">
        <f>D36+D31+D32</f>
        <v>11544899.77</v>
      </c>
    </row>
    <row r="40" spans="1:4" ht="15">
      <c r="A40" s="57"/>
      <c r="B40" s="57" t="s">
        <v>192</v>
      </c>
      <c r="C40" s="57"/>
      <c r="D40" s="58">
        <f>SUM(D38:D39)</f>
        <v>11624075.219999999</v>
      </c>
    </row>
    <row r="42" spans="3:4" ht="15">
      <c r="C42" s="56" t="s">
        <v>298</v>
      </c>
      <c r="D42" s="60">
        <f>D28+D39+D38</f>
        <v>51994624.010000005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2015-01-19T12:47:27Z</cp:lastPrinted>
  <dcterms:created xsi:type="dcterms:W3CDTF">2010-05-19T10:50:44Z</dcterms:created>
  <dcterms:modified xsi:type="dcterms:W3CDTF">2024-04-11T08:33:34Z</dcterms:modified>
  <cp:category/>
  <cp:version/>
  <cp:contentType/>
  <cp:contentStatus/>
</cp:coreProperties>
</file>